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kmgr\Documents\Tanaka\"/>
    </mc:Choice>
  </mc:AlternateContent>
  <xr:revisionPtr revIDLastSave="0" documentId="13_ncr:1_{19468BF3-53E6-46C2-A233-9465ACFC4F49}" xr6:coauthVersionLast="36" xr6:coauthVersionMax="47" xr10:uidLastSave="{00000000-0000-0000-0000-000000000000}"/>
  <bookViews>
    <workbookView xWindow="-105" yWindow="-105" windowWidth="19425" windowHeight="10425" xr2:uid="{00000000-000D-0000-FFFF-FFFF00000000}"/>
  </bookViews>
  <sheets>
    <sheet name="小磁石　厚さ" sheetId="1" r:id="rId1"/>
    <sheet name="小磁石　外半径" sheetId="2" r:id="rId2"/>
    <sheet name="小磁石　内半径" sheetId="3" r:id="rId3"/>
    <sheet name="大磁石　厚さ" sheetId="4" r:id="rId4"/>
    <sheet name="大磁石　外半径" sheetId="5" r:id="rId5"/>
    <sheet name="大磁石　内半径" sheetId="6" r:id="rId6"/>
    <sheet name="小磁石　x座標" sheetId="7" r:id="rId7"/>
    <sheet name="小磁石　y座標" sheetId="8" r:id="rId8"/>
    <sheet name="メッシュ" sheetId="9" r:id="rId9"/>
    <sheet name="予備" sheetId="10" r:id="rId10"/>
    <sheet name="グラフエリア" sheetId="11" r:id="rId11"/>
  </sheets>
  <calcPr calcId="191029"/>
</workbook>
</file>

<file path=xl/calcChain.xml><?xml version="1.0" encoding="utf-8"?>
<calcChain xmlns="http://schemas.openxmlformats.org/spreadsheetml/2006/main">
  <c r="C52" i="6" l="1"/>
  <c r="C53" i="6"/>
  <c r="C54" i="6"/>
  <c r="C55" i="6"/>
  <c r="C56" i="6"/>
  <c r="C57" i="6"/>
  <c r="C58" i="6"/>
  <c r="C59" i="6"/>
  <c r="C60" i="6"/>
  <c r="C61" i="6"/>
  <c r="C51" i="6"/>
  <c r="E32" i="6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39" i="5"/>
  <c r="E32" i="5"/>
  <c r="D51" i="4"/>
  <c r="E32" i="4"/>
  <c r="AD32" i="7"/>
  <c r="AD31" i="7"/>
  <c r="AD30" i="7"/>
  <c r="AD29" i="7"/>
  <c r="AD28" i="7"/>
  <c r="AD27" i="7"/>
  <c r="AD26" i="7"/>
  <c r="AD25" i="7"/>
  <c r="AD24" i="7"/>
  <c r="AD23" i="7"/>
  <c r="AD22" i="7"/>
  <c r="AD21" i="7"/>
  <c r="AD20" i="7"/>
  <c r="AD19" i="7"/>
  <c r="AD18" i="7"/>
  <c r="AD17" i="7"/>
  <c r="AD16" i="7"/>
  <c r="AD15" i="7"/>
  <c r="AD14" i="7"/>
  <c r="AD13" i="7"/>
  <c r="AD12" i="7"/>
  <c r="AD11" i="7"/>
  <c r="AD10" i="7"/>
  <c r="AD9" i="7"/>
  <c r="AD8" i="7"/>
  <c r="AD7" i="7"/>
  <c r="AD6" i="7"/>
  <c r="AD5" i="7"/>
  <c r="AD4" i="7"/>
  <c r="AD3" i="7"/>
  <c r="AD2" i="7"/>
  <c r="BR32" i="6"/>
  <c r="BM32" i="6"/>
  <c r="BH32" i="6"/>
  <c r="BC32" i="6"/>
  <c r="AX32" i="6"/>
  <c r="AS32" i="6"/>
  <c r="AN32" i="6"/>
  <c r="AI32" i="6"/>
  <c r="AD32" i="6"/>
  <c r="Y32" i="6"/>
  <c r="T32" i="6"/>
  <c r="O32" i="6"/>
  <c r="J32" i="6"/>
  <c r="BR31" i="6"/>
  <c r="BM31" i="6"/>
  <c r="BH31" i="6"/>
  <c r="BC31" i="6"/>
  <c r="AX31" i="6"/>
  <c r="AS31" i="6"/>
  <c r="AN31" i="6"/>
  <c r="AI31" i="6"/>
  <c r="AD31" i="6"/>
  <c r="Y31" i="6"/>
  <c r="T31" i="6"/>
  <c r="O31" i="6"/>
  <c r="J31" i="6"/>
  <c r="E31" i="6"/>
  <c r="BR30" i="6"/>
  <c r="BM30" i="6"/>
  <c r="BH30" i="6"/>
  <c r="BC30" i="6"/>
  <c r="AX30" i="6"/>
  <c r="AS30" i="6"/>
  <c r="AN30" i="6"/>
  <c r="AI30" i="6"/>
  <c r="AD30" i="6"/>
  <c r="Y30" i="6"/>
  <c r="T30" i="6"/>
  <c r="O30" i="6"/>
  <c r="J30" i="6"/>
  <c r="E30" i="6"/>
  <c r="BR29" i="6"/>
  <c r="BM29" i="6"/>
  <c r="BH29" i="6"/>
  <c r="BC29" i="6"/>
  <c r="AX29" i="6"/>
  <c r="AS29" i="6"/>
  <c r="AN29" i="6"/>
  <c r="AI29" i="6"/>
  <c r="AD29" i="6"/>
  <c r="Y29" i="6"/>
  <c r="T29" i="6"/>
  <c r="O29" i="6"/>
  <c r="J29" i="6"/>
  <c r="E29" i="6"/>
  <c r="BR28" i="6"/>
  <c r="BM28" i="6"/>
  <c r="BH28" i="6"/>
  <c r="BC28" i="6"/>
  <c r="AX28" i="6"/>
  <c r="AS28" i="6"/>
  <c r="AN28" i="6"/>
  <c r="AI28" i="6"/>
  <c r="AD28" i="6"/>
  <c r="Y28" i="6"/>
  <c r="T28" i="6"/>
  <c r="O28" i="6"/>
  <c r="J28" i="6"/>
  <c r="E28" i="6"/>
  <c r="BR27" i="6"/>
  <c r="BM27" i="6"/>
  <c r="BH27" i="6"/>
  <c r="BC27" i="6"/>
  <c r="AX27" i="6"/>
  <c r="AS27" i="6"/>
  <c r="AN27" i="6"/>
  <c r="AI27" i="6"/>
  <c r="AD27" i="6"/>
  <c r="Y27" i="6"/>
  <c r="T27" i="6"/>
  <c r="O27" i="6"/>
  <c r="J27" i="6"/>
  <c r="E27" i="6"/>
  <c r="BR26" i="6"/>
  <c r="BM26" i="6"/>
  <c r="BH26" i="6"/>
  <c r="BC26" i="6"/>
  <c r="AX26" i="6"/>
  <c r="AS26" i="6"/>
  <c r="AN26" i="6"/>
  <c r="AI26" i="6"/>
  <c r="AD26" i="6"/>
  <c r="Y26" i="6"/>
  <c r="T26" i="6"/>
  <c r="O26" i="6"/>
  <c r="J26" i="6"/>
  <c r="E26" i="6"/>
  <c r="BR25" i="6"/>
  <c r="BM25" i="6"/>
  <c r="BH25" i="6"/>
  <c r="BC25" i="6"/>
  <c r="AX25" i="6"/>
  <c r="AS25" i="6"/>
  <c r="AN25" i="6"/>
  <c r="AI25" i="6"/>
  <c r="AD25" i="6"/>
  <c r="Y25" i="6"/>
  <c r="T25" i="6"/>
  <c r="O25" i="6"/>
  <c r="J25" i="6"/>
  <c r="E25" i="6"/>
  <c r="BR24" i="6"/>
  <c r="BM24" i="6"/>
  <c r="BH24" i="6"/>
  <c r="BC24" i="6"/>
  <c r="AX24" i="6"/>
  <c r="AS24" i="6"/>
  <c r="AN24" i="6"/>
  <c r="AI24" i="6"/>
  <c r="AD24" i="6"/>
  <c r="Y24" i="6"/>
  <c r="T24" i="6"/>
  <c r="O24" i="6"/>
  <c r="J24" i="6"/>
  <c r="E24" i="6"/>
  <c r="BR23" i="6"/>
  <c r="BM23" i="6"/>
  <c r="BH23" i="6"/>
  <c r="BC23" i="6"/>
  <c r="AX23" i="6"/>
  <c r="AS23" i="6"/>
  <c r="AN23" i="6"/>
  <c r="AI23" i="6"/>
  <c r="AD23" i="6"/>
  <c r="Y23" i="6"/>
  <c r="T23" i="6"/>
  <c r="O23" i="6"/>
  <c r="J23" i="6"/>
  <c r="E23" i="6"/>
  <c r="BR22" i="6"/>
  <c r="BM22" i="6"/>
  <c r="BH22" i="6"/>
  <c r="BC22" i="6"/>
  <c r="AX22" i="6"/>
  <c r="AS22" i="6"/>
  <c r="AN22" i="6"/>
  <c r="AI22" i="6"/>
  <c r="AD22" i="6"/>
  <c r="Y22" i="6"/>
  <c r="T22" i="6"/>
  <c r="O22" i="6"/>
  <c r="J22" i="6"/>
  <c r="E22" i="6"/>
  <c r="BR21" i="6"/>
  <c r="BM21" i="6"/>
  <c r="BH21" i="6"/>
  <c r="BC21" i="6"/>
  <c r="AX21" i="6"/>
  <c r="AS21" i="6"/>
  <c r="AN21" i="6"/>
  <c r="AI21" i="6"/>
  <c r="AD21" i="6"/>
  <c r="Y21" i="6"/>
  <c r="T21" i="6"/>
  <c r="O21" i="6"/>
  <c r="J21" i="6"/>
  <c r="E21" i="6"/>
  <c r="BR20" i="6"/>
  <c r="BM20" i="6"/>
  <c r="BH20" i="6"/>
  <c r="BC20" i="6"/>
  <c r="AX20" i="6"/>
  <c r="AS20" i="6"/>
  <c r="AN20" i="6"/>
  <c r="AI20" i="6"/>
  <c r="AD20" i="6"/>
  <c r="Y20" i="6"/>
  <c r="T20" i="6"/>
  <c r="O20" i="6"/>
  <c r="J20" i="6"/>
  <c r="E20" i="6"/>
  <c r="BR19" i="6"/>
  <c r="BM19" i="6"/>
  <c r="BH19" i="6"/>
  <c r="BC19" i="6"/>
  <c r="AX19" i="6"/>
  <c r="AS19" i="6"/>
  <c r="AN19" i="6"/>
  <c r="AI19" i="6"/>
  <c r="AD19" i="6"/>
  <c r="Y19" i="6"/>
  <c r="T19" i="6"/>
  <c r="O19" i="6"/>
  <c r="J19" i="6"/>
  <c r="E19" i="6"/>
  <c r="BR18" i="6"/>
  <c r="BM18" i="6"/>
  <c r="BH18" i="6"/>
  <c r="BC18" i="6"/>
  <c r="AX18" i="6"/>
  <c r="AS18" i="6"/>
  <c r="AN18" i="6"/>
  <c r="AI18" i="6"/>
  <c r="AD18" i="6"/>
  <c r="Y18" i="6"/>
  <c r="T18" i="6"/>
  <c r="O18" i="6"/>
  <c r="J18" i="6"/>
  <c r="E18" i="6"/>
  <c r="BR17" i="6"/>
  <c r="BM17" i="6"/>
  <c r="BH17" i="6"/>
  <c r="BC17" i="6"/>
  <c r="AX17" i="6"/>
  <c r="AS17" i="6"/>
  <c r="AN17" i="6"/>
  <c r="AI17" i="6"/>
  <c r="AD17" i="6"/>
  <c r="Y17" i="6"/>
  <c r="T17" i="6"/>
  <c r="O17" i="6"/>
  <c r="J17" i="6"/>
  <c r="E17" i="6"/>
  <c r="BR16" i="6"/>
  <c r="BM16" i="6"/>
  <c r="BH16" i="6"/>
  <c r="BC16" i="6"/>
  <c r="AX16" i="6"/>
  <c r="AS16" i="6"/>
  <c r="AN16" i="6"/>
  <c r="AI16" i="6"/>
  <c r="AD16" i="6"/>
  <c r="Y16" i="6"/>
  <c r="T16" i="6"/>
  <c r="O16" i="6"/>
  <c r="J16" i="6"/>
  <c r="E16" i="6"/>
  <c r="BR15" i="6"/>
  <c r="BM15" i="6"/>
  <c r="BH15" i="6"/>
  <c r="BC15" i="6"/>
  <c r="AX15" i="6"/>
  <c r="AS15" i="6"/>
  <c r="AN15" i="6"/>
  <c r="AI15" i="6"/>
  <c r="AD15" i="6"/>
  <c r="Y15" i="6"/>
  <c r="T15" i="6"/>
  <c r="O15" i="6"/>
  <c r="J15" i="6"/>
  <c r="E15" i="6"/>
  <c r="BR14" i="6"/>
  <c r="BM14" i="6"/>
  <c r="BH14" i="6"/>
  <c r="BC14" i="6"/>
  <c r="AX14" i="6"/>
  <c r="AS14" i="6"/>
  <c r="AN14" i="6"/>
  <c r="AI14" i="6"/>
  <c r="AD14" i="6"/>
  <c r="Y14" i="6"/>
  <c r="T14" i="6"/>
  <c r="O14" i="6"/>
  <c r="J14" i="6"/>
  <c r="E14" i="6"/>
  <c r="BR13" i="6"/>
  <c r="BM13" i="6"/>
  <c r="BH13" i="6"/>
  <c r="BC13" i="6"/>
  <c r="AX13" i="6"/>
  <c r="AS13" i="6"/>
  <c r="AN13" i="6"/>
  <c r="AI13" i="6"/>
  <c r="AD13" i="6"/>
  <c r="Y13" i="6"/>
  <c r="T13" i="6"/>
  <c r="O13" i="6"/>
  <c r="J13" i="6"/>
  <c r="E13" i="6"/>
  <c r="BR12" i="6"/>
  <c r="BM12" i="6"/>
  <c r="BH12" i="6"/>
  <c r="BC12" i="6"/>
  <c r="AX12" i="6"/>
  <c r="AS12" i="6"/>
  <c r="AN12" i="6"/>
  <c r="AI12" i="6"/>
  <c r="AD12" i="6"/>
  <c r="Y12" i="6"/>
  <c r="T12" i="6"/>
  <c r="O12" i="6"/>
  <c r="J12" i="6"/>
  <c r="E12" i="6"/>
  <c r="BR11" i="6"/>
  <c r="BM11" i="6"/>
  <c r="BH11" i="6"/>
  <c r="BC11" i="6"/>
  <c r="AX11" i="6"/>
  <c r="AS11" i="6"/>
  <c r="AN11" i="6"/>
  <c r="AI11" i="6"/>
  <c r="AD11" i="6"/>
  <c r="Y11" i="6"/>
  <c r="T11" i="6"/>
  <c r="O11" i="6"/>
  <c r="J11" i="6"/>
  <c r="E11" i="6"/>
  <c r="BR10" i="6"/>
  <c r="BM10" i="6"/>
  <c r="BH10" i="6"/>
  <c r="BC10" i="6"/>
  <c r="AX10" i="6"/>
  <c r="AS10" i="6"/>
  <c r="AN10" i="6"/>
  <c r="AI10" i="6"/>
  <c r="AD10" i="6"/>
  <c r="Y10" i="6"/>
  <c r="T10" i="6"/>
  <c r="O10" i="6"/>
  <c r="J10" i="6"/>
  <c r="E10" i="6"/>
  <c r="BR9" i="6"/>
  <c r="BM9" i="6"/>
  <c r="BH9" i="6"/>
  <c r="BC9" i="6"/>
  <c r="AX9" i="6"/>
  <c r="AS9" i="6"/>
  <c r="AN9" i="6"/>
  <c r="AI9" i="6"/>
  <c r="AD9" i="6"/>
  <c r="Y9" i="6"/>
  <c r="T9" i="6"/>
  <c r="O9" i="6"/>
  <c r="J9" i="6"/>
  <c r="E9" i="6"/>
  <c r="BR8" i="6"/>
  <c r="BM8" i="6"/>
  <c r="BH8" i="6"/>
  <c r="BC8" i="6"/>
  <c r="AX8" i="6"/>
  <c r="AS8" i="6"/>
  <c r="AN8" i="6"/>
  <c r="AI8" i="6"/>
  <c r="AD8" i="6"/>
  <c r="Y8" i="6"/>
  <c r="T8" i="6"/>
  <c r="O8" i="6"/>
  <c r="J8" i="6"/>
  <c r="E8" i="6"/>
  <c r="BR7" i="6"/>
  <c r="BM7" i="6"/>
  <c r="BH7" i="6"/>
  <c r="BC7" i="6"/>
  <c r="AX7" i="6"/>
  <c r="AS7" i="6"/>
  <c r="AN7" i="6"/>
  <c r="AI7" i="6"/>
  <c r="AD7" i="6"/>
  <c r="Y7" i="6"/>
  <c r="T7" i="6"/>
  <c r="O7" i="6"/>
  <c r="J7" i="6"/>
  <c r="E7" i="6"/>
  <c r="BR6" i="6"/>
  <c r="BM6" i="6"/>
  <c r="BH6" i="6"/>
  <c r="BC6" i="6"/>
  <c r="AX6" i="6"/>
  <c r="AS6" i="6"/>
  <c r="AN6" i="6"/>
  <c r="AI6" i="6"/>
  <c r="AD6" i="6"/>
  <c r="Y6" i="6"/>
  <c r="T6" i="6"/>
  <c r="O6" i="6"/>
  <c r="J6" i="6"/>
  <c r="E6" i="6"/>
  <c r="BR5" i="6"/>
  <c r="BM5" i="6"/>
  <c r="BH5" i="6"/>
  <c r="BC5" i="6"/>
  <c r="AX5" i="6"/>
  <c r="AS5" i="6"/>
  <c r="AN5" i="6"/>
  <c r="AI5" i="6"/>
  <c r="AD5" i="6"/>
  <c r="Y5" i="6"/>
  <c r="T5" i="6"/>
  <c r="O5" i="6"/>
  <c r="J5" i="6"/>
  <c r="E5" i="6"/>
  <c r="BR4" i="6"/>
  <c r="BM4" i="6"/>
  <c r="BH4" i="6"/>
  <c r="BC4" i="6"/>
  <c r="AX4" i="6"/>
  <c r="AS4" i="6"/>
  <c r="AN4" i="6"/>
  <c r="AI4" i="6"/>
  <c r="AD4" i="6"/>
  <c r="Y4" i="6"/>
  <c r="T4" i="6"/>
  <c r="O4" i="6"/>
  <c r="J4" i="6"/>
  <c r="E4" i="6"/>
  <c r="BR3" i="6"/>
  <c r="BM3" i="6"/>
  <c r="BH3" i="6"/>
  <c r="BC3" i="6"/>
  <c r="AX3" i="6"/>
  <c r="AS3" i="6"/>
  <c r="AN3" i="6"/>
  <c r="AI3" i="6"/>
  <c r="AD3" i="6"/>
  <c r="Y3" i="6"/>
  <c r="T3" i="6"/>
  <c r="O3" i="6"/>
  <c r="J3" i="6"/>
  <c r="E3" i="6"/>
  <c r="BR2" i="6"/>
  <c r="BN35" i="6" s="1"/>
  <c r="BM2" i="6"/>
  <c r="BI35" i="6" s="1"/>
  <c r="BH2" i="6"/>
  <c r="BD35" i="6" s="1"/>
  <c r="BC2" i="6"/>
  <c r="AY35" i="6" s="1"/>
  <c r="E61" i="6" s="1"/>
  <c r="AX2" i="6"/>
  <c r="AT35" i="6" s="1"/>
  <c r="E60" i="6" s="1"/>
  <c r="AS2" i="6"/>
  <c r="AO35" i="6" s="1"/>
  <c r="E59" i="6" s="1"/>
  <c r="AN2" i="6"/>
  <c r="AJ35" i="6" s="1"/>
  <c r="E58" i="6" s="1"/>
  <c r="AI2" i="6"/>
  <c r="AE35" i="6" s="1"/>
  <c r="E57" i="6" s="1"/>
  <c r="AD2" i="6"/>
  <c r="Z35" i="6" s="1"/>
  <c r="E56" i="6" s="1"/>
  <c r="Y2" i="6"/>
  <c r="U35" i="6" s="1"/>
  <c r="E55" i="6" s="1"/>
  <c r="T2" i="6"/>
  <c r="P35" i="6" s="1"/>
  <c r="E54" i="6" s="1"/>
  <c r="O2" i="6"/>
  <c r="K35" i="6" s="1"/>
  <c r="E53" i="6" s="1"/>
  <c r="J2" i="6"/>
  <c r="F35" i="6" s="1"/>
  <c r="E52" i="6" s="1"/>
  <c r="E2" i="6"/>
  <c r="A35" i="6" s="1"/>
  <c r="E51" i="6" s="1"/>
  <c r="CW36" i="5"/>
  <c r="E59" i="5" s="1"/>
  <c r="CR36" i="5"/>
  <c r="E58" i="5" s="1"/>
  <c r="BI36" i="5"/>
  <c r="E51" i="5" s="1"/>
  <c r="BD36" i="5"/>
  <c r="E50" i="5" s="1"/>
  <c r="U36" i="5"/>
  <c r="E43" i="5" s="1"/>
  <c r="P36" i="5"/>
  <c r="E42" i="5" s="1"/>
  <c r="DA32" i="5"/>
  <c r="CV32" i="5"/>
  <c r="CQ32" i="5"/>
  <c r="CL32" i="5"/>
  <c r="CG32" i="5"/>
  <c r="CB32" i="5"/>
  <c r="BW32" i="5"/>
  <c r="BR32" i="5"/>
  <c r="BM32" i="5"/>
  <c r="BH32" i="5"/>
  <c r="BC32" i="5"/>
  <c r="AX32" i="5"/>
  <c r="AS32" i="5"/>
  <c r="AN32" i="5"/>
  <c r="AI32" i="5"/>
  <c r="AD32" i="5"/>
  <c r="Y32" i="5"/>
  <c r="T32" i="5"/>
  <c r="O32" i="5"/>
  <c r="J32" i="5"/>
  <c r="DA31" i="5"/>
  <c r="CV31" i="5"/>
  <c r="CQ31" i="5"/>
  <c r="CL31" i="5"/>
  <c r="CG31" i="5"/>
  <c r="CB31" i="5"/>
  <c r="BW31" i="5"/>
  <c r="BR31" i="5"/>
  <c r="BM31" i="5"/>
  <c r="BH31" i="5"/>
  <c r="BC31" i="5"/>
  <c r="AX31" i="5"/>
  <c r="AS31" i="5"/>
  <c r="AN31" i="5"/>
  <c r="AI31" i="5"/>
  <c r="AD31" i="5"/>
  <c r="Y31" i="5"/>
  <c r="T31" i="5"/>
  <c r="O31" i="5"/>
  <c r="J31" i="5"/>
  <c r="E31" i="5"/>
  <c r="DA30" i="5"/>
  <c r="CV30" i="5"/>
  <c r="CQ30" i="5"/>
  <c r="CL30" i="5"/>
  <c r="CG30" i="5"/>
  <c r="CB30" i="5"/>
  <c r="BW30" i="5"/>
  <c r="BR30" i="5"/>
  <c r="BM30" i="5"/>
  <c r="BH30" i="5"/>
  <c r="BC30" i="5"/>
  <c r="AX30" i="5"/>
  <c r="AS30" i="5"/>
  <c r="AN30" i="5"/>
  <c r="AI30" i="5"/>
  <c r="AD30" i="5"/>
  <c r="Y30" i="5"/>
  <c r="T30" i="5"/>
  <c r="O30" i="5"/>
  <c r="J30" i="5"/>
  <c r="E30" i="5"/>
  <c r="DA29" i="5"/>
  <c r="CV29" i="5"/>
  <c r="CQ29" i="5"/>
  <c r="CL29" i="5"/>
  <c r="CG29" i="5"/>
  <c r="CB29" i="5"/>
  <c r="BW29" i="5"/>
  <c r="BR29" i="5"/>
  <c r="BM29" i="5"/>
  <c r="BH29" i="5"/>
  <c r="BC29" i="5"/>
  <c r="AX29" i="5"/>
  <c r="AS29" i="5"/>
  <c r="AN29" i="5"/>
  <c r="AI29" i="5"/>
  <c r="AD29" i="5"/>
  <c r="Y29" i="5"/>
  <c r="T29" i="5"/>
  <c r="O29" i="5"/>
  <c r="J29" i="5"/>
  <c r="E29" i="5"/>
  <c r="DA28" i="5"/>
  <c r="CV28" i="5"/>
  <c r="CQ28" i="5"/>
  <c r="CL28" i="5"/>
  <c r="CG28" i="5"/>
  <c r="CB28" i="5"/>
  <c r="BW28" i="5"/>
  <c r="BR28" i="5"/>
  <c r="BM28" i="5"/>
  <c r="BH28" i="5"/>
  <c r="BC28" i="5"/>
  <c r="AX28" i="5"/>
  <c r="AS28" i="5"/>
  <c r="AN28" i="5"/>
  <c r="AI28" i="5"/>
  <c r="AD28" i="5"/>
  <c r="Y28" i="5"/>
  <c r="T28" i="5"/>
  <c r="O28" i="5"/>
  <c r="J28" i="5"/>
  <c r="E28" i="5"/>
  <c r="DA27" i="5"/>
  <c r="CV27" i="5"/>
  <c r="CQ27" i="5"/>
  <c r="CL27" i="5"/>
  <c r="CG27" i="5"/>
  <c r="CB27" i="5"/>
  <c r="BW27" i="5"/>
  <c r="BR27" i="5"/>
  <c r="BM27" i="5"/>
  <c r="BH27" i="5"/>
  <c r="BC27" i="5"/>
  <c r="AX27" i="5"/>
  <c r="AS27" i="5"/>
  <c r="AN27" i="5"/>
  <c r="AI27" i="5"/>
  <c r="AD27" i="5"/>
  <c r="Y27" i="5"/>
  <c r="T27" i="5"/>
  <c r="O27" i="5"/>
  <c r="J27" i="5"/>
  <c r="E27" i="5"/>
  <c r="DA26" i="5"/>
  <c r="CV26" i="5"/>
  <c r="CQ26" i="5"/>
  <c r="CL26" i="5"/>
  <c r="CG26" i="5"/>
  <c r="CB26" i="5"/>
  <c r="BW26" i="5"/>
  <c r="BR26" i="5"/>
  <c r="BM26" i="5"/>
  <c r="BH26" i="5"/>
  <c r="BC26" i="5"/>
  <c r="AX26" i="5"/>
  <c r="AS26" i="5"/>
  <c r="AN26" i="5"/>
  <c r="AI26" i="5"/>
  <c r="AD26" i="5"/>
  <c r="Y26" i="5"/>
  <c r="T26" i="5"/>
  <c r="O26" i="5"/>
  <c r="J26" i="5"/>
  <c r="E26" i="5"/>
  <c r="DA25" i="5"/>
  <c r="CV25" i="5"/>
  <c r="CQ25" i="5"/>
  <c r="CL25" i="5"/>
  <c r="CG25" i="5"/>
  <c r="CB25" i="5"/>
  <c r="BW25" i="5"/>
  <c r="BR25" i="5"/>
  <c r="BM25" i="5"/>
  <c r="BH25" i="5"/>
  <c r="BC25" i="5"/>
  <c r="AX25" i="5"/>
  <c r="AS25" i="5"/>
  <c r="AN25" i="5"/>
  <c r="AI25" i="5"/>
  <c r="AD25" i="5"/>
  <c r="Y25" i="5"/>
  <c r="T25" i="5"/>
  <c r="O25" i="5"/>
  <c r="J25" i="5"/>
  <c r="E25" i="5"/>
  <c r="DA24" i="5"/>
  <c r="CV24" i="5"/>
  <c r="CQ24" i="5"/>
  <c r="CL24" i="5"/>
  <c r="CG24" i="5"/>
  <c r="CB24" i="5"/>
  <c r="BW24" i="5"/>
  <c r="BR24" i="5"/>
  <c r="BM24" i="5"/>
  <c r="BH24" i="5"/>
  <c r="BC24" i="5"/>
  <c r="AX24" i="5"/>
  <c r="AS24" i="5"/>
  <c r="AN24" i="5"/>
  <c r="AI24" i="5"/>
  <c r="AD24" i="5"/>
  <c r="Y24" i="5"/>
  <c r="T24" i="5"/>
  <c r="O24" i="5"/>
  <c r="J24" i="5"/>
  <c r="E24" i="5"/>
  <c r="DA23" i="5"/>
  <c r="CV23" i="5"/>
  <c r="CQ23" i="5"/>
  <c r="CL23" i="5"/>
  <c r="CG23" i="5"/>
  <c r="CB23" i="5"/>
  <c r="BW23" i="5"/>
  <c r="BR23" i="5"/>
  <c r="BM23" i="5"/>
  <c r="BH23" i="5"/>
  <c r="BC23" i="5"/>
  <c r="AX23" i="5"/>
  <c r="AS23" i="5"/>
  <c r="AN23" i="5"/>
  <c r="AI23" i="5"/>
  <c r="AD23" i="5"/>
  <c r="Y23" i="5"/>
  <c r="T23" i="5"/>
  <c r="O23" i="5"/>
  <c r="J23" i="5"/>
  <c r="E23" i="5"/>
  <c r="DA22" i="5"/>
  <c r="CV22" i="5"/>
  <c r="CQ22" i="5"/>
  <c r="CL22" i="5"/>
  <c r="CG22" i="5"/>
  <c r="CB22" i="5"/>
  <c r="BW22" i="5"/>
  <c r="BR22" i="5"/>
  <c r="BM22" i="5"/>
  <c r="BH22" i="5"/>
  <c r="BC22" i="5"/>
  <c r="AX22" i="5"/>
  <c r="AS22" i="5"/>
  <c r="AN22" i="5"/>
  <c r="AI22" i="5"/>
  <c r="AD22" i="5"/>
  <c r="Y22" i="5"/>
  <c r="T22" i="5"/>
  <c r="O22" i="5"/>
  <c r="J22" i="5"/>
  <c r="E22" i="5"/>
  <c r="DA21" i="5"/>
  <c r="CV21" i="5"/>
  <c r="CQ21" i="5"/>
  <c r="CL21" i="5"/>
  <c r="CG21" i="5"/>
  <c r="CB21" i="5"/>
  <c r="BW21" i="5"/>
  <c r="BR21" i="5"/>
  <c r="BM21" i="5"/>
  <c r="BH21" i="5"/>
  <c r="BC21" i="5"/>
  <c r="AX21" i="5"/>
  <c r="AS21" i="5"/>
  <c r="AN21" i="5"/>
  <c r="AI21" i="5"/>
  <c r="AD21" i="5"/>
  <c r="Y21" i="5"/>
  <c r="T21" i="5"/>
  <c r="O21" i="5"/>
  <c r="J21" i="5"/>
  <c r="E21" i="5"/>
  <c r="DA20" i="5"/>
  <c r="CV20" i="5"/>
  <c r="CQ20" i="5"/>
  <c r="CL20" i="5"/>
  <c r="CG20" i="5"/>
  <c r="CB20" i="5"/>
  <c r="BW20" i="5"/>
  <c r="BR20" i="5"/>
  <c r="BM20" i="5"/>
  <c r="BH20" i="5"/>
  <c r="BC20" i="5"/>
  <c r="AX20" i="5"/>
  <c r="AS20" i="5"/>
  <c r="AN20" i="5"/>
  <c r="AI20" i="5"/>
  <c r="AD20" i="5"/>
  <c r="Y20" i="5"/>
  <c r="T20" i="5"/>
  <c r="O20" i="5"/>
  <c r="J20" i="5"/>
  <c r="E20" i="5"/>
  <c r="DA19" i="5"/>
  <c r="CV19" i="5"/>
  <c r="CQ19" i="5"/>
  <c r="CL19" i="5"/>
  <c r="CG19" i="5"/>
  <c r="CB19" i="5"/>
  <c r="BW19" i="5"/>
  <c r="BR19" i="5"/>
  <c r="BM19" i="5"/>
  <c r="BH19" i="5"/>
  <c r="BC19" i="5"/>
  <c r="AX19" i="5"/>
  <c r="AS19" i="5"/>
  <c r="AN19" i="5"/>
  <c r="AI19" i="5"/>
  <c r="AD19" i="5"/>
  <c r="Y19" i="5"/>
  <c r="T19" i="5"/>
  <c r="O19" i="5"/>
  <c r="J19" i="5"/>
  <c r="E19" i="5"/>
  <c r="DA18" i="5"/>
  <c r="CV18" i="5"/>
  <c r="CQ18" i="5"/>
  <c r="CL18" i="5"/>
  <c r="CG18" i="5"/>
  <c r="CB18" i="5"/>
  <c r="BW18" i="5"/>
  <c r="BR18" i="5"/>
  <c r="BM18" i="5"/>
  <c r="BH18" i="5"/>
  <c r="BC18" i="5"/>
  <c r="AX18" i="5"/>
  <c r="AS18" i="5"/>
  <c r="AN18" i="5"/>
  <c r="AI18" i="5"/>
  <c r="AD18" i="5"/>
  <c r="Y18" i="5"/>
  <c r="T18" i="5"/>
  <c r="O18" i="5"/>
  <c r="J18" i="5"/>
  <c r="E18" i="5"/>
  <c r="DA17" i="5"/>
  <c r="CV17" i="5"/>
  <c r="CQ17" i="5"/>
  <c r="CL17" i="5"/>
  <c r="CG17" i="5"/>
  <c r="CB17" i="5"/>
  <c r="BW17" i="5"/>
  <c r="BR17" i="5"/>
  <c r="BM17" i="5"/>
  <c r="BH17" i="5"/>
  <c r="BC17" i="5"/>
  <c r="AX17" i="5"/>
  <c r="AS17" i="5"/>
  <c r="AN17" i="5"/>
  <c r="AI17" i="5"/>
  <c r="AD17" i="5"/>
  <c r="Y17" i="5"/>
  <c r="T17" i="5"/>
  <c r="O17" i="5"/>
  <c r="J17" i="5"/>
  <c r="E17" i="5"/>
  <c r="DA16" i="5"/>
  <c r="CV16" i="5"/>
  <c r="CQ16" i="5"/>
  <c r="CL16" i="5"/>
  <c r="CG16" i="5"/>
  <c r="CB16" i="5"/>
  <c r="BW16" i="5"/>
  <c r="BR16" i="5"/>
  <c r="BM16" i="5"/>
  <c r="BH16" i="5"/>
  <c r="BC16" i="5"/>
  <c r="AX16" i="5"/>
  <c r="AS16" i="5"/>
  <c r="AN16" i="5"/>
  <c r="AI16" i="5"/>
  <c r="AD16" i="5"/>
  <c r="Y16" i="5"/>
  <c r="T16" i="5"/>
  <c r="O16" i="5"/>
  <c r="J16" i="5"/>
  <c r="E16" i="5"/>
  <c r="DA15" i="5"/>
  <c r="CV15" i="5"/>
  <c r="CQ15" i="5"/>
  <c r="CL15" i="5"/>
  <c r="CG15" i="5"/>
  <c r="CB15" i="5"/>
  <c r="BW15" i="5"/>
  <c r="BR15" i="5"/>
  <c r="BM15" i="5"/>
  <c r="BH15" i="5"/>
  <c r="BC15" i="5"/>
  <c r="AX15" i="5"/>
  <c r="AS15" i="5"/>
  <c r="AN15" i="5"/>
  <c r="AI15" i="5"/>
  <c r="AD15" i="5"/>
  <c r="Y15" i="5"/>
  <c r="T15" i="5"/>
  <c r="O15" i="5"/>
  <c r="J15" i="5"/>
  <c r="E15" i="5"/>
  <c r="DA14" i="5"/>
  <c r="CV14" i="5"/>
  <c r="CQ14" i="5"/>
  <c r="CL14" i="5"/>
  <c r="CG14" i="5"/>
  <c r="CB14" i="5"/>
  <c r="BW14" i="5"/>
  <c r="BR14" i="5"/>
  <c r="BM14" i="5"/>
  <c r="BH14" i="5"/>
  <c r="BC14" i="5"/>
  <c r="AX14" i="5"/>
  <c r="AS14" i="5"/>
  <c r="AN14" i="5"/>
  <c r="AI14" i="5"/>
  <c r="AD14" i="5"/>
  <c r="Y14" i="5"/>
  <c r="T14" i="5"/>
  <c r="O14" i="5"/>
  <c r="J14" i="5"/>
  <c r="E14" i="5"/>
  <c r="DA13" i="5"/>
  <c r="CV13" i="5"/>
  <c r="CQ13" i="5"/>
  <c r="CL13" i="5"/>
  <c r="CG13" i="5"/>
  <c r="CB13" i="5"/>
  <c r="BW13" i="5"/>
  <c r="BR13" i="5"/>
  <c r="BM13" i="5"/>
  <c r="BH13" i="5"/>
  <c r="BC13" i="5"/>
  <c r="AX13" i="5"/>
  <c r="AS13" i="5"/>
  <c r="AN13" i="5"/>
  <c r="AI13" i="5"/>
  <c r="AD13" i="5"/>
  <c r="Y13" i="5"/>
  <c r="T13" i="5"/>
  <c r="O13" i="5"/>
  <c r="J13" i="5"/>
  <c r="E13" i="5"/>
  <c r="DA12" i="5"/>
  <c r="CV12" i="5"/>
  <c r="CQ12" i="5"/>
  <c r="CL12" i="5"/>
  <c r="CG12" i="5"/>
  <c r="CB12" i="5"/>
  <c r="BW12" i="5"/>
  <c r="BR12" i="5"/>
  <c r="BM12" i="5"/>
  <c r="BH12" i="5"/>
  <c r="BC12" i="5"/>
  <c r="AX12" i="5"/>
  <c r="AS12" i="5"/>
  <c r="AN12" i="5"/>
  <c r="AI12" i="5"/>
  <c r="AD12" i="5"/>
  <c r="Y12" i="5"/>
  <c r="T12" i="5"/>
  <c r="O12" i="5"/>
  <c r="J12" i="5"/>
  <c r="E12" i="5"/>
  <c r="DA11" i="5"/>
  <c r="CV11" i="5"/>
  <c r="CQ11" i="5"/>
  <c r="CL11" i="5"/>
  <c r="CG11" i="5"/>
  <c r="CB11" i="5"/>
  <c r="BW11" i="5"/>
  <c r="BR11" i="5"/>
  <c r="BM11" i="5"/>
  <c r="BH11" i="5"/>
  <c r="BC11" i="5"/>
  <c r="AX11" i="5"/>
  <c r="AS11" i="5"/>
  <c r="AN11" i="5"/>
  <c r="AI11" i="5"/>
  <c r="AD11" i="5"/>
  <c r="Y11" i="5"/>
  <c r="T11" i="5"/>
  <c r="O11" i="5"/>
  <c r="J11" i="5"/>
  <c r="E11" i="5"/>
  <c r="DA10" i="5"/>
  <c r="CV10" i="5"/>
  <c r="CQ10" i="5"/>
  <c r="CL10" i="5"/>
  <c r="CG10" i="5"/>
  <c r="CB10" i="5"/>
  <c r="BW10" i="5"/>
  <c r="BR10" i="5"/>
  <c r="BM10" i="5"/>
  <c r="BH10" i="5"/>
  <c r="BC10" i="5"/>
  <c r="AX10" i="5"/>
  <c r="AS10" i="5"/>
  <c r="AN10" i="5"/>
  <c r="AI10" i="5"/>
  <c r="AD10" i="5"/>
  <c r="Y10" i="5"/>
  <c r="T10" i="5"/>
  <c r="O10" i="5"/>
  <c r="J10" i="5"/>
  <c r="E10" i="5"/>
  <c r="DA9" i="5"/>
  <c r="CV9" i="5"/>
  <c r="CQ9" i="5"/>
  <c r="CL9" i="5"/>
  <c r="CG9" i="5"/>
  <c r="CB9" i="5"/>
  <c r="BW9" i="5"/>
  <c r="BR9" i="5"/>
  <c r="BM9" i="5"/>
  <c r="BH9" i="5"/>
  <c r="BC9" i="5"/>
  <c r="AX9" i="5"/>
  <c r="AS9" i="5"/>
  <c r="AN9" i="5"/>
  <c r="AI9" i="5"/>
  <c r="AD9" i="5"/>
  <c r="Y9" i="5"/>
  <c r="T9" i="5"/>
  <c r="O9" i="5"/>
  <c r="J9" i="5"/>
  <c r="E9" i="5"/>
  <c r="DA8" i="5"/>
  <c r="CV8" i="5"/>
  <c r="CQ8" i="5"/>
  <c r="CL8" i="5"/>
  <c r="CG8" i="5"/>
  <c r="CB8" i="5"/>
  <c r="BW8" i="5"/>
  <c r="BR8" i="5"/>
  <c r="BM8" i="5"/>
  <c r="BH8" i="5"/>
  <c r="BC8" i="5"/>
  <c r="AX8" i="5"/>
  <c r="AS8" i="5"/>
  <c r="AN8" i="5"/>
  <c r="AI8" i="5"/>
  <c r="AD8" i="5"/>
  <c r="Y8" i="5"/>
  <c r="T8" i="5"/>
  <c r="O8" i="5"/>
  <c r="J8" i="5"/>
  <c r="E8" i="5"/>
  <c r="DA7" i="5"/>
  <c r="CV7" i="5"/>
  <c r="CQ7" i="5"/>
  <c r="CL7" i="5"/>
  <c r="CG7" i="5"/>
  <c r="CB7" i="5"/>
  <c r="BW7" i="5"/>
  <c r="BR7" i="5"/>
  <c r="BM7" i="5"/>
  <c r="BH7" i="5"/>
  <c r="BC7" i="5"/>
  <c r="AX7" i="5"/>
  <c r="AS7" i="5"/>
  <c r="AN7" i="5"/>
  <c r="AI7" i="5"/>
  <c r="AD7" i="5"/>
  <c r="Y7" i="5"/>
  <c r="T7" i="5"/>
  <c r="O7" i="5"/>
  <c r="J7" i="5"/>
  <c r="E7" i="5"/>
  <c r="DA6" i="5"/>
  <c r="CV6" i="5"/>
  <c r="CQ6" i="5"/>
  <c r="CL6" i="5"/>
  <c r="CG6" i="5"/>
  <c r="CB6" i="5"/>
  <c r="BW6" i="5"/>
  <c r="BR6" i="5"/>
  <c r="BM6" i="5"/>
  <c r="BH6" i="5"/>
  <c r="BC6" i="5"/>
  <c r="AX6" i="5"/>
  <c r="AS6" i="5"/>
  <c r="AN6" i="5"/>
  <c r="AI6" i="5"/>
  <c r="AD6" i="5"/>
  <c r="Y6" i="5"/>
  <c r="T6" i="5"/>
  <c r="O6" i="5"/>
  <c r="J6" i="5"/>
  <c r="E6" i="5"/>
  <c r="DA5" i="5"/>
  <c r="CV5" i="5"/>
  <c r="CQ5" i="5"/>
  <c r="CL5" i="5"/>
  <c r="CG5" i="5"/>
  <c r="CB5" i="5"/>
  <c r="BW5" i="5"/>
  <c r="BR5" i="5"/>
  <c r="BM5" i="5"/>
  <c r="BH5" i="5"/>
  <c r="BC5" i="5"/>
  <c r="AX5" i="5"/>
  <c r="AS5" i="5"/>
  <c r="AN5" i="5"/>
  <c r="AI5" i="5"/>
  <c r="AD5" i="5"/>
  <c r="Y5" i="5"/>
  <c r="T5" i="5"/>
  <c r="O5" i="5"/>
  <c r="J5" i="5"/>
  <c r="E5" i="5"/>
  <c r="DA4" i="5"/>
  <c r="CV4" i="5"/>
  <c r="CQ4" i="5"/>
  <c r="CL4" i="5"/>
  <c r="CG4" i="5"/>
  <c r="CB4" i="5"/>
  <c r="BW4" i="5"/>
  <c r="BR4" i="5"/>
  <c r="BM4" i="5"/>
  <c r="BH4" i="5"/>
  <c r="BC4" i="5"/>
  <c r="AX4" i="5"/>
  <c r="AS4" i="5"/>
  <c r="AN4" i="5"/>
  <c r="AI4" i="5"/>
  <c r="AD4" i="5"/>
  <c r="Y4" i="5"/>
  <c r="T4" i="5"/>
  <c r="O4" i="5"/>
  <c r="J4" i="5"/>
  <c r="E4" i="5"/>
  <c r="DA3" i="5"/>
  <c r="CV3" i="5"/>
  <c r="CQ3" i="5"/>
  <c r="CL3" i="5"/>
  <c r="CG3" i="5"/>
  <c r="CB3" i="5"/>
  <c r="BW3" i="5"/>
  <c r="BR3" i="5"/>
  <c r="BM3" i="5"/>
  <c r="BH3" i="5"/>
  <c r="BC3" i="5"/>
  <c r="AX3" i="5"/>
  <c r="AS3" i="5"/>
  <c r="AN3" i="5"/>
  <c r="AI3" i="5"/>
  <c r="AD3" i="5"/>
  <c r="Y3" i="5"/>
  <c r="T3" i="5"/>
  <c r="O3" i="5"/>
  <c r="J3" i="5"/>
  <c r="E3" i="5"/>
  <c r="DA2" i="5"/>
  <c r="CV2" i="5"/>
  <c r="CQ2" i="5"/>
  <c r="CM36" i="5" s="1"/>
  <c r="E57" i="5" s="1"/>
  <c r="CL2" i="5"/>
  <c r="CH36" i="5" s="1"/>
  <c r="E56" i="5" s="1"/>
  <c r="CG2" i="5"/>
  <c r="CC36" i="5" s="1"/>
  <c r="E55" i="5" s="1"/>
  <c r="CB2" i="5"/>
  <c r="BX36" i="5" s="1"/>
  <c r="E54" i="5" s="1"/>
  <c r="BW2" i="5"/>
  <c r="BS36" i="5" s="1"/>
  <c r="E53" i="5" s="1"/>
  <c r="BR2" i="5"/>
  <c r="BN36" i="5" s="1"/>
  <c r="E52" i="5" s="1"/>
  <c r="BM2" i="5"/>
  <c r="BH2" i="5"/>
  <c r="BC2" i="5"/>
  <c r="AY36" i="5" s="1"/>
  <c r="E49" i="5" s="1"/>
  <c r="AX2" i="5"/>
  <c r="AT36" i="5" s="1"/>
  <c r="E48" i="5" s="1"/>
  <c r="AS2" i="5"/>
  <c r="AO36" i="5" s="1"/>
  <c r="E47" i="5" s="1"/>
  <c r="AN2" i="5"/>
  <c r="AJ36" i="5" s="1"/>
  <c r="E46" i="5" s="1"/>
  <c r="AI2" i="5"/>
  <c r="AE36" i="5" s="1"/>
  <c r="E45" i="5" s="1"/>
  <c r="AD2" i="5"/>
  <c r="Z36" i="5" s="1"/>
  <c r="E44" i="5" s="1"/>
  <c r="Y2" i="5"/>
  <c r="T2" i="5"/>
  <c r="O2" i="5"/>
  <c r="K36" i="5" s="1"/>
  <c r="E41" i="5" s="1"/>
  <c r="J2" i="5"/>
  <c r="F36" i="5" s="1"/>
  <c r="E40" i="5" s="1"/>
  <c r="E2" i="5"/>
  <c r="A36" i="5" s="1"/>
  <c r="E39" i="5" s="1"/>
  <c r="CB32" i="4"/>
  <c r="BW32" i="4"/>
  <c r="BR32" i="4"/>
  <c r="BM32" i="4"/>
  <c r="BH32" i="4"/>
  <c r="BC32" i="4"/>
  <c r="AX32" i="4"/>
  <c r="AS32" i="4"/>
  <c r="AN32" i="4"/>
  <c r="AI32" i="4"/>
  <c r="AD32" i="4"/>
  <c r="Y32" i="4"/>
  <c r="T32" i="4"/>
  <c r="O32" i="4"/>
  <c r="J32" i="4"/>
  <c r="CB31" i="4"/>
  <c r="BW31" i="4"/>
  <c r="BR31" i="4"/>
  <c r="BM31" i="4"/>
  <c r="BH31" i="4"/>
  <c r="BC31" i="4"/>
  <c r="AX31" i="4"/>
  <c r="AS31" i="4"/>
  <c r="AN31" i="4"/>
  <c r="AI31" i="4"/>
  <c r="AD31" i="4"/>
  <c r="Y31" i="4"/>
  <c r="T31" i="4"/>
  <c r="O31" i="4"/>
  <c r="J31" i="4"/>
  <c r="E31" i="4"/>
  <c r="CB30" i="4"/>
  <c r="BW30" i="4"/>
  <c r="BR30" i="4"/>
  <c r="BM30" i="4"/>
  <c r="BH30" i="4"/>
  <c r="BC30" i="4"/>
  <c r="AX30" i="4"/>
  <c r="AS30" i="4"/>
  <c r="AN30" i="4"/>
  <c r="AI30" i="4"/>
  <c r="AD30" i="4"/>
  <c r="Y30" i="4"/>
  <c r="T30" i="4"/>
  <c r="O30" i="4"/>
  <c r="J30" i="4"/>
  <c r="E30" i="4"/>
  <c r="CB29" i="4"/>
  <c r="BW29" i="4"/>
  <c r="BR29" i="4"/>
  <c r="BM29" i="4"/>
  <c r="BH29" i="4"/>
  <c r="BC29" i="4"/>
  <c r="AX29" i="4"/>
  <c r="AS29" i="4"/>
  <c r="AN29" i="4"/>
  <c r="AI29" i="4"/>
  <c r="AD29" i="4"/>
  <c r="Y29" i="4"/>
  <c r="T29" i="4"/>
  <c r="O29" i="4"/>
  <c r="J29" i="4"/>
  <c r="E29" i="4"/>
  <c r="CB28" i="4"/>
  <c r="BW28" i="4"/>
  <c r="BR28" i="4"/>
  <c r="BM28" i="4"/>
  <c r="BH28" i="4"/>
  <c r="BC28" i="4"/>
  <c r="AX28" i="4"/>
  <c r="AS28" i="4"/>
  <c r="AN28" i="4"/>
  <c r="AI28" i="4"/>
  <c r="AD28" i="4"/>
  <c r="Y28" i="4"/>
  <c r="T28" i="4"/>
  <c r="O28" i="4"/>
  <c r="J28" i="4"/>
  <c r="E28" i="4"/>
  <c r="CB27" i="4"/>
  <c r="BW27" i="4"/>
  <c r="BR27" i="4"/>
  <c r="BM27" i="4"/>
  <c r="BH27" i="4"/>
  <c r="BC27" i="4"/>
  <c r="AX27" i="4"/>
  <c r="AS27" i="4"/>
  <c r="AN27" i="4"/>
  <c r="AI27" i="4"/>
  <c r="AD27" i="4"/>
  <c r="Y27" i="4"/>
  <c r="T27" i="4"/>
  <c r="O27" i="4"/>
  <c r="J27" i="4"/>
  <c r="E27" i="4"/>
  <c r="CB26" i="4"/>
  <c r="BW26" i="4"/>
  <c r="BR26" i="4"/>
  <c r="BM26" i="4"/>
  <c r="BH26" i="4"/>
  <c r="BC26" i="4"/>
  <c r="AX26" i="4"/>
  <c r="AS26" i="4"/>
  <c r="AN26" i="4"/>
  <c r="AI26" i="4"/>
  <c r="AD26" i="4"/>
  <c r="Y26" i="4"/>
  <c r="T26" i="4"/>
  <c r="O26" i="4"/>
  <c r="J26" i="4"/>
  <c r="E26" i="4"/>
  <c r="CB25" i="4"/>
  <c r="BW25" i="4"/>
  <c r="BR25" i="4"/>
  <c r="BM25" i="4"/>
  <c r="BH25" i="4"/>
  <c r="BC25" i="4"/>
  <c r="AX25" i="4"/>
  <c r="AS25" i="4"/>
  <c r="AN25" i="4"/>
  <c r="AI25" i="4"/>
  <c r="AD25" i="4"/>
  <c r="Y25" i="4"/>
  <c r="T25" i="4"/>
  <c r="O25" i="4"/>
  <c r="J25" i="4"/>
  <c r="E25" i="4"/>
  <c r="CB24" i="4"/>
  <c r="BW24" i="4"/>
  <c r="BR24" i="4"/>
  <c r="BM24" i="4"/>
  <c r="BH24" i="4"/>
  <c r="BC24" i="4"/>
  <c r="AX24" i="4"/>
  <c r="AS24" i="4"/>
  <c r="AN24" i="4"/>
  <c r="AI24" i="4"/>
  <c r="AD24" i="4"/>
  <c r="Y24" i="4"/>
  <c r="T24" i="4"/>
  <c r="O24" i="4"/>
  <c r="J24" i="4"/>
  <c r="E24" i="4"/>
  <c r="CB23" i="4"/>
  <c r="BW23" i="4"/>
  <c r="BR23" i="4"/>
  <c r="BM23" i="4"/>
  <c r="BH23" i="4"/>
  <c r="BC23" i="4"/>
  <c r="AX23" i="4"/>
  <c r="AS23" i="4"/>
  <c r="AN23" i="4"/>
  <c r="AI23" i="4"/>
  <c r="AD23" i="4"/>
  <c r="Y23" i="4"/>
  <c r="T23" i="4"/>
  <c r="O23" i="4"/>
  <c r="J23" i="4"/>
  <c r="E23" i="4"/>
  <c r="CB22" i="4"/>
  <c r="BW22" i="4"/>
  <c r="BR22" i="4"/>
  <c r="BM22" i="4"/>
  <c r="BH22" i="4"/>
  <c r="BC22" i="4"/>
  <c r="AX22" i="4"/>
  <c r="AS22" i="4"/>
  <c r="AN22" i="4"/>
  <c r="AI22" i="4"/>
  <c r="AD22" i="4"/>
  <c r="Y22" i="4"/>
  <c r="T22" i="4"/>
  <c r="O22" i="4"/>
  <c r="J22" i="4"/>
  <c r="E22" i="4"/>
  <c r="CB21" i="4"/>
  <c r="BW21" i="4"/>
  <c r="BR21" i="4"/>
  <c r="BM21" i="4"/>
  <c r="BH21" i="4"/>
  <c r="BC21" i="4"/>
  <c r="AX21" i="4"/>
  <c r="AS21" i="4"/>
  <c r="AN21" i="4"/>
  <c r="AI21" i="4"/>
  <c r="AD21" i="4"/>
  <c r="Y21" i="4"/>
  <c r="T21" i="4"/>
  <c r="O21" i="4"/>
  <c r="J21" i="4"/>
  <c r="E21" i="4"/>
  <c r="CB20" i="4"/>
  <c r="BW20" i="4"/>
  <c r="BR20" i="4"/>
  <c r="BM20" i="4"/>
  <c r="BH20" i="4"/>
  <c r="BC20" i="4"/>
  <c r="AX20" i="4"/>
  <c r="AS20" i="4"/>
  <c r="AN20" i="4"/>
  <c r="AI20" i="4"/>
  <c r="AD20" i="4"/>
  <c r="Y20" i="4"/>
  <c r="T20" i="4"/>
  <c r="O20" i="4"/>
  <c r="J20" i="4"/>
  <c r="E20" i="4"/>
  <c r="CB19" i="4"/>
  <c r="BW19" i="4"/>
  <c r="BR19" i="4"/>
  <c r="BM19" i="4"/>
  <c r="BH19" i="4"/>
  <c r="BC19" i="4"/>
  <c r="AX19" i="4"/>
  <c r="AS19" i="4"/>
  <c r="AN19" i="4"/>
  <c r="AI19" i="4"/>
  <c r="AD19" i="4"/>
  <c r="Y19" i="4"/>
  <c r="T19" i="4"/>
  <c r="O19" i="4"/>
  <c r="J19" i="4"/>
  <c r="E19" i="4"/>
  <c r="CB18" i="4"/>
  <c r="BW18" i="4"/>
  <c r="BR18" i="4"/>
  <c r="BM18" i="4"/>
  <c r="BH18" i="4"/>
  <c r="BC18" i="4"/>
  <c r="AX18" i="4"/>
  <c r="AS18" i="4"/>
  <c r="AN18" i="4"/>
  <c r="AI18" i="4"/>
  <c r="AD18" i="4"/>
  <c r="Y18" i="4"/>
  <c r="T18" i="4"/>
  <c r="O18" i="4"/>
  <c r="J18" i="4"/>
  <c r="E18" i="4"/>
  <c r="CB17" i="4"/>
  <c r="BW17" i="4"/>
  <c r="BR17" i="4"/>
  <c r="BM17" i="4"/>
  <c r="BH17" i="4"/>
  <c r="BC17" i="4"/>
  <c r="AX17" i="4"/>
  <c r="AS17" i="4"/>
  <c r="AN17" i="4"/>
  <c r="AI17" i="4"/>
  <c r="AD17" i="4"/>
  <c r="Y17" i="4"/>
  <c r="T17" i="4"/>
  <c r="O17" i="4"/>
  <c r="J17" i="4"/>
  <c r="E17" i="4"/>
  <c r="CB16" i="4"/>
  <c r="BW16" i="4"/>
  <c r="BR16" i="4"/>
  <c r="BM16" i="4"/>
  <c r="BH16" i="4"/>
  <c r="BC16" i="4"/>
  <c r="AX16" i="4"/>
  <c r="AS16" i="4"/>
  <c r="AN16" i="4"/>
  <c r="AI16" i="4"/>
  <c r="AD16" i="4"/>
  <c r="Y16" i="4"/>
  <c r="T16" i="4"/>
  <c r="O16" i="4"/>
  <c r="J16" i="4"/>
  <c r="E16" i="4"/>
  <c r="CB15" i="4"/>
  <c r="BW15" i="4"/>
  <c r="BR15" i="4"/>
  <c r="BM15" i="4"/>
  <c r="BH15" i="4"/>
  <c r="BC15" i="4"/>
  <c r="AX15" i="4"/>
  <c r="AS15" i="4"/>
  <c r="AN15" i="4"/>
  <c r="AI15" i="4"/>
  <c r="AD15" i="4"/>
  <c r="Y15" i="4"/>
  <c r="T15" i="4"/>
  <c r="O15" i="4"/>
  <c r="J15" i="4"/>
  <c r="E15" i="4"/>
  <c r="CB14" i="4"/>
  <c r="BW14" i="4"/>
  <c r="BR14" i="4"/>
  <c r="BM14" i="4"/>
  <c r="BH14" i="4"/>
  <c r="BC14" i="4"/>
  <c r="AX14" i="4"/>
  <c r="AS14" i="4"/>
  <c r="AN14" i="4"/>
  <c r="AI14" i="4"/>
  <c r="AD14" i="4"/>
  <c r="Y14" i="4"/>
  <c r="T14" i="4"/>
  <c r="O14" i="4"/>
  <c r="J14" i="4"/>
  <c r="E14" i="4"/>
  <c r="CB13" i="4"/>
  <c r="BW13" i="4"/>
  <c r="BR13" i="4"/>
  <c r="BM13" i="4"/>
  <c r="BH13" i="4"/>
  <c r="BC13" i="4"/>
  <c r="AX13" i="4"/>
  <c r="AS13" i="4"/>
  <c r="AN13" i="4"/>
  <c r="AI13" i="4"/>
  <c r="AD13" i="4"/>
  <c r="Y13" i="4"/>
  <c r="T13" i="4"/>
  <c r="O13" i="4"/>
  <c r="J13" i="4"/>
  <c r="E13" i="4"/>
  <c r="CB12" i="4"/>
  <c r="BW12" i="4"/>
  <c r="BR12" i="4"/>
  <c r="BM12" i="4"/>
  <c r="BH12" i="4"/>
  <c r="BC12" i="4"/>
  <c r="AX12" i="4"/>
  <c r="AS12" i="4"/>
  <c r="AN12" i="4"/>
  <c r="AI12" i="4"/>
  <c r="AD12" i="4"/>
  <c r="Y12" i="4"/>
  <c r="T12" i="4"/>
  <c r="O12" i="4"/>
  <c r="J12" i="4"/>
  <c r="E12" i="4"/>
  <c r="CB11" i="4"/>
  <c r="BW11" i="4"/>
  <c r="BR11" i="4"/>
  <c r="BM11" i="4"/>
  <c r="BH11" i="4"/>
  <c r="BC11" i="4"/>
  <c r="AX11" i="4"/>
  <c r="AS11" i="4"/>
  <c r="AN11" i="4"/>
  <c r="AI11" i="4"/>
  <c r="AD11" i="4"/>
  <c r="Y11" i="4"/>
  <c r="T11" i="4"/>
  <c r="O11" i="4"/>
  <c r="J11" i="4"/>
  <c r="E11" i="4"/>
  <c r="CB10" i="4"/>
  <c r="BW10" i="4"/>
  <c r="BR10" i="4"/>
  <c r="BM10" i="4"/>
  <c r="BH10" i="4"/>
  <c r="BC10" i="4"/>
  <c r="AX10" i="4"/>
  <c r="AS10" i="4"/>
  <c r="AN10" i="4"/>
  <c r="AI10" i="4"/>
  <c r="AD10" i="4"/>
  <c r="Y10" i="4"/>
  <c r="T10" i="4"/>
  <c r="O10" i="4"/>
  <c r="J10" i="4"/>
  <c r="E10" i="4"/>
  <c r="CB9" i="4"/>
  <c r="BW9" i="4"/>
  <c r="BR9" i="4"/>
  <c r="BM9" i="4"/>
  <c r="BH9" i="4"/>
  <c r="BC9" i="4"/>
  <c r="AX9" i="4"/>
  <c r="AS9" i="4"/>
  <c r="AN9" i="4"/>
  <c r="AI9" i="4"/>
  <c r="AD9" i="4"/>
  <c r="Y9" i="4"/>
  <c r="T9" i="4"/>
  <c r="O9" i="4"/>
  <c r="J9" i="4"/>
  <c r="E9" i="4"/>
  <c r="CB8" i="4"/>
  <c r="BW8" i="4"/>
  <c r="BR8" i="4"/>
  <c r="BM8" i="4"/>
  <c r="BH8" i="4"/>
  <c r="BC8" i="4"/>
  <c r="AX8" i="4"/>
  <c r="AS8" i="4"/>
  <c r="AN8" i="4"/>
  <c r="AI8" i="4"/>
  <c r="AD8" i="4"/>
  <c r="Y8" i="4"/>
  <c r="T8" i="4"/>
  <c r="O8" i="4"/>
  <c r="J8" i="4"/>
  <c r="E8" i="4"/>
  <c r="CB7" i="4"/>
  <c r="BW7" i="4"/>
  <c r="BR7" i="4"/>
  <c r="BM7" i="4"/>
  <c r="BH7" i="4"/>
  <c r="BC7" i="4"/>
  <c r="AX7" i="4"/>
  <c r="AS7" i="4"/>
  <c r="AN7" i="4"/>
  <c r="AI7" i="4"/>
  <c r="AD7" i="4"/>
  <c r="Y7" i="4"/>
  <c r="T7" i="4"/>
  <c r="O7" i="4"/>
  <c r="J7" i="4"/>
  <c r="E7" i="4"/>
  <c r="CB6" i="4"/>
  <c r="BW6" i="4"/>
  <c r="BR6" i="4"/>
  <c r="BM6" i="4"/>
  <c r="BH6" i="4"/>
  <c r="BC6" i="4"/>
  <c r="AX6" i="4"/>
  <c r="AS6" i="4"/>
  <c r="AN6" i="4"/>
  <c r="AI6" i="4"/>
  <c r="AD6" i="4"/>
  <c r="Y6" i="4"/>
  <c r="T6" i="4"/>
  <c r="O6" i="4"/>
  <c r="J6" i="4"/>
  <c r="E6" i="4"/>
  <c r="CB5" i="4"/>
  <c r="BW5" i="4"/>
  <c r="BR5" i="4"/>
  <c r="BM5" i="4"/>
  <c r="BH5" i="4"/>
  <c r="BC5" i="4"/>
  <c r="AX5" i="4"/>
  <c r="AS5" i="4"/>
  <c r="AN5" i="4"/>
  <c r="AI5" i="4"/>
  <c r="AD5" i="4"/>
  <c r="Y5" i="4"/>
  <c r="T5" i="4"/>
  <c r="O5" i="4"/>
  <c r="J5" i="4"/>
  <c r="E5" i="4"/>
  <c r="CB4" i="4"/>
  <c r="BW4" i="4"/>
  <c r="BR4" i="4"/>
  <c r="BM4" i="4"/>
  <c r="BH4" i="4"/>
  <c r="BC4" i="4"/>
  <c r="AX4" i="4"/>
  <c r="AS4" i="4"/>
  <c r="AN4" i="4"/>
  <c r="AI4" i="4"/>
  <c r="AD4" i="4"/>
  <c r="Y4" i="4"/>
  <c r="T4" i="4"/>
  <c r="O4" i="4"/>
  <c r="J4" i="4"/>
  <c r="E4" i="4"/>
  <c r="CB3" i="4"/>
  <c r="BW3" i="4"/>
  <c r="BR3" i="4"/>
  <c r="BM3" i="4"/>
  <c r="BH3" i="4"/>
  <c r="BC3" i="4"/>
  <c r="AX3" i="4"/>
  <c r="AS3" i="4"/>
  <c r="AN3" i="4"/>
  <c r="AI3" i="4"/>
  <c r="AD3" i="4"/>
  <c r="Y3" i="4"/>
  <c r="T3" i="4"/>
  <c r="O3" i="4"/>
  <c r="J3" i="4"/>
  <c r="E3" i="4"/>
  <c r="CB2" i="4"/>
  <c r="BX35" i="4" s="1"/>
  <c r="G53" i="4" s="1"/>
  <c r="D53" i="4" s="1"/>
  <c r="BW2" i="4"/>
  <c r="BS35" i="4" s="1"/>
  <c r="G52" i="4" s="1"/>
  <c r="D52" i="4" s="1"/>
  <c r="BR2" i="4"/>
  <c r="BN35" i="4" s="1"/>
  <c r="G51" i="4" s="1"/>
  <c r="BM2" i="4"/>
  <c r="BI35" i="4" s="1"/>
  <c r="G50" i="4" s="1"/>
  <c r="D50" i="4" s="1"/>
  <c r="BH2" i="4"/>
  <c r="BD35" i="4" s="1"/>
  <c r="G49" i="4" s="1"/>
  <c r="D49" i="4" s="1"/>
  <c r="BC2" i="4"/>
  <c r="AY35" i="4" s="1"/>
  <c r="G48" i="4" s="1"/>
  <c r="D48" i="4" s="1"/>
  <c r="AX2" i="4"/>
  <c r="AT35" i="4" s="1"/>
  <c r="G47" i="4" s="1"/>
  <c r="D47" i="4" s="1"/>
  <c r="AS2" i="4"/>
  <c r="AO35" i="4" s="1"/>
  <c r="G46" i="4" s="1"/>
  <c r="D46" i="4" s="1"/>
  <c r="AN2" i="4"/>
  <c r="AJ35" i="4" s="1"/>
  <c r="G45" i="4" s="1"/>
  <c r="D45" i="4" s="1"/>
  <c r="AI2" i="4"/>
  <c r="AE35" i="4" s="1"/>
  <c r="G44" i="4" s="1"/>
  <c r="D44" i="4" s="1"/>
  <c r="AD2" i="4"/>
  <c r="Z35" i="4" s="1"/>
  <c r="G43" i="4" s="1"/>
  <c r="D43" i="4" s="1"/>
  <c r="Y2" i="4"/>
  <c r="U35" i="4" s="1"/>
  <c r="G42" i="4" s="1"/>
  <c r="D42" i="4" s="1"/>
  <c r="T2" i="4"/>
  <c r="P35" i="4" s="1"/>
  <c r="G41" i="4" s="1"/>
  <c r="D41" i="4" s="1"/>
  <c r="O2" i="4"/>
  <c r="K35" i="4" s="1"/>
  <c r="G40" i="4" s="1"/>
  <c r="D40" i="4" s="1"/>
  <c r="J2" i="4"/>
  <c r="F35" i="4" s="1"/>
  <c r="G39" i="4" s="1"/>
  <c r="D39" i="4" s="1"/>
  <c r="E2" i="4"/>
  <c r="A35" i="4" s="1"/>
  <c r="G38" i="4" s="1"/>
  <c r="D38" i="4" s="1"/>
  <c r="AE37" i="3"/>
  <c r="H45" i="3" s="1"/>
  <c r="Z37" i="3"/>
  <c r="H44" i="3" s="1"/>
  <c r="U37" i="3"/>
  <c r="H43" i="3" s="1"/>
  <c r="P37" i="3"/>
  <c r="H42" i="3" s="1"/>
  <c r="K37" i="3"/>
  <c r="H41" i="3" s="1"/>
  <c r="F37" i="3"/>
  <c r="H40" i="3" s="1"/>
  <c r="A37" i="3"/>
  <c r="H39" i="3" s="1"/>
  <c r="U36" i="3"/>
  <c r="AI32" i="3"/>
  <c r="AD32" i="3"/>
  <c r="Y32" i="3"/>
  <c r="T32" i="3"/>
  <c r="O32" i="3"/>
  <c r="J32" i="3"/>
  <c r="E32" i="3"/>
  <c r="AI31" i="3"/>
  <c r="AD31" i="3"/>
  <c r="Y31" i="3"/>
  <c r="T31" i="3"/>
  <c r="O31" i="3"/>
  <c r="J31" i="3"/>
  <c r="E31" i="3"/>
  <c r="AI30" i="3"/>
  <c r="AD30" i="3"/>
  <c r="Y30" i="3"/>
  <c r="T30" i="3"/>
  <c r="O30" i="3"/>
  <c r="J30" i="3"/>
  <c r="E30" i="3"/>
  <c r="AI29" i="3"/>
  <c r="AD29" i="3"/>
  <c r="Y29" i="3"/>
  <c r="T29" i="3"/>
  <c r="O29" i="3"/>
  <c r="J29" i="3"/>
  <c r="E29" i="3"/>
  <c r="AI28" i="3"/>
  <c r="AD28" i="3"/>
  <c r="Y28" i="3"/>
  <c r="T28" i="3"/>
  <c r="O28" i="3"/>
  <c r="J28" i="3"/>
  <c r="E28" i="3"/>
  <c r="AI27" i="3"/>
  <c r="AD27" i="3"/>
  <c r="Y27" i="3"/>
  <c r="T27" i="3"/>
  <c r="O27" i="3"/>
  <c r="J27" i="3"/>
  <c r="E27" i="3"/>
  <c r="AI26" i="3"/>
  <c r="AD26" i="3"/>
  <c r="Y26" i="3"/>
  <c r="T26" i="3"/>
  <c r="O26" i="3"/>
  <c r="J26" i="3"/>
  <c r="E26" i="3"/>
  <c r="AI25" i="3"/>
  <c r="AD25" i="3"/>
  <c r="Y25" i="3"/>
  <c r="T25" i="3"/>
  <c r="O25" i="3"/>
  <c r="J25" i="3"/>
  <c r="E25" i="3"/>
  <c r="AI24" i="3"/>
  <c r="AD24" i="3"/>
  <c r="Y24" i="3"/>
  <c r="T24" i="3"/>
  <c r="O24" i="3"/>
  <c r="J24" i="3"/>
  <c r="E24" i="3"/>
  <c r="AI23" i="3"/>
  <c r="AD23" i="3"/>
  <c r="Y23" i="3"/>
  <c r="T23" i="3"/>
  <c r="O23" i="3"/>
  <c r="J23" i="3"/>
  <c r="E23" i="3"/>
  <c r="AI22" i="3"/>
  <c r="AD22" i="3"/>
  <c r="Y22" i="3"/>
  <c r="T22" i="3"/>
  <c r="O22" i="3"/>
  <c r="J22" i="3"/>
  <c r="E22" i="3"/>
  <c r="AI21" i="3"/>
  <c r="AD21" i="3"/>
  <c r="Y21" i="3"/>
  <c r="T21" i="3"/>
  <c r="O21" i="3"/>
  <c r="J21" i="3"/>
  <c r="E21" i="3"/>
  <c r="AI20" i="3"/>
  <c r="AD20" i="3"/>
  <c r="Y20" i="3"/>
  <c r="T20" i="3"/>
  <c r="O20" i="3"/>
  <c r="J20" i="3"/>
  <c r="E20" i="3"/>
  <c r="AI19" i="3"/>
  <c r="AD19" i="3"/>
  <c r="Y19" i="3"/>
  <c r="T19" i="3"/>
  <c r="O19" i="3"/>
  <c r="J19" i="3"/>
  <c r="E19" i="3"/>
  <c r="AI18" i="3"/>
  <c r="AD18" i="3"/>
  <c r="Y18" i="3"/>
  <c r="T18" i="3"/>
  <c r="O18" i="3"/>
  <c r="J18" i="3"/>
  <c r="E18" i="3"/>
  <c r="AI17" i="3"/>
  <c r="AD17" i="3"/>
  <c r="Y17" i="3"/>
  <c r="T17" i="3"/>
  <c r="O17" i="3"/>
  <c r="J17" i="3"/>
  <c r="E17" i="3"/>
  <c r="AI16" i="3"/>
  <c r="AD16" i="3"/>
  <c r="Y16" i="3"/>
  <c r="T16" i="3"/>
  <c r="O16" i="3"/>
  <c r="J16" i="3"/>
  <c r="E16" i="3"/>
  <c r="AI15" i="3"/>
  <c r="AD15" i="3"/>
  <c r="Y15" i="3"/>
  <c r="T15" i="3"/>
  <c r="O15" i="3"/>
  <c r="J15" i="3"/>
  <c r="E15" i="3"/>
  <c r="AI14" i="3"/>
  <c r="AD14" i="3"/>
  <c r="Y14" i="3"/>
  <c r="T14" i="3"/>
  <c r="O14" i="3"/>
  <c r="J14" i="3"/>
  <c r="E14" i="3"/>
  <c r="AI13" i="3"/>
  <c r="AD13" i="3"/>
  <c r="Y13" i="3"/>
  <c r="T13" i="3"/>
  <c r="O13" i="3"/>
  <c r="J13" i="3"/>
  <c r="E13" i="3"/>
  <c r="AI12" i="3"/>
  <c r="AD12" i="3"/>
  <c r="Y12" i="3"/>
  <c r="T12" i="3"/>
  <c r="O12" i="3"/>
  <c r="J12" i="3"/>
  <c r="E12" i="3"/>
  <c r="AI11" i="3"/>
  <c r="AD11" i="3"/>
  <c r="Y11" i="3"/>
  <c r="T11" i="3"/>
  <c r="O11" i="3"/>
  <c r="J11" i="3"/>
  <c r="E11" i="3"/>
  <c r="AI10" i="3"/>
  <c r="AD10" i="3"/>
  <c r="Y10" i="3"/>
  <c r="T10" i="3"/>
  <c r="O10" i="3"/>
  <c r="J10" i="3"/>
  <c r="E10" i="3"/>
  <c r="AI9" i="3"/>
  <c r="AD9" i="3"/>
  <c r="Y9" i="3"/>
  <c r="T9" i="3"/>
  <c r="O9" i="3"/>
  <c r="J9" i="3"/>
  <c r="E9" i="3"/>
  <c r="AI8" i="3"/>
  <c r="AD8" i="3"/>
  <c r="Y8" i="3"/>
  <c r="T8" i="3"/>
  <c r="O8" i="3"/>
  <c r="J8" i="3"/>
  <c r="E8" i="3"/>
  <c r="AI7" i="3"/>
  <c r="AD7" i="3"/>
  <c r="Y7" i="3"/>
  <c r="T7" i="3"/>
  <c r="O7" i="3"/>
  <c r="J7" i="3"/>
  <c r="E7" i="3"/>
  <c r="AI6" i="3"/>
  <c r="AD6" i="3"/>
  <c r="Y6" i="3"/>
  <c r="T6" i="3"/>
  <c r="O6" i="3"/>
  <c r="J6" i="3"/>
  <c r="E6" i="3"/>
  <c r="AI5" i="3"/>
  <c r="AD5" i="3"/>
  <c r="Y5" i="3"/>
  <c r="T5" i="3"/>
  <c r="O5" i="3"/>
  <c r="J5" i="3"/>
  <c r="E5" i="3"/>
  <c r="AI4" i="3"/>
  <c r="AD4" i="3"/>
  <c r="Y4" i="3"/>
  <c r="T4" i="3"/>
  <c r="O4" i="3"/>
  <c r="J4" i="3"/>
  <c r="E4" i="3"/>
  <c r="AI3" i="3"/>
  <c r="AD3" i="3"/>
  <c r="Y3" i="3"/>
  <c r="T3" i="3"/>
  <c r="O3" i="3"/>
  <c r="J3" i="3"/>
  <c r="E3" i="3"/>
  <c r="AI2" i="3"/>
  <c r="AE36" i="3" s="1"/>
  <c r="E45" i="3" s="1"/>
  <c r="AD2" i="3"/>
  <c r="Z36" i="3" s="1"/>
  <c r="Y2" i="3"/>
  <c r="T2" i="3"/>
  <c r="P36" i="3" s="1"/>
  <c r="O2" i="3"/>
  <c r="K36" i="3" s="1"/>
  <c r="J2" i="3"/>
  <c r="F36" i="3" s="1"/>
  <c r="E2" i="3"/>
  <c r="A36" i="3" s="1"/>
  <c r="K57" i="2"/>
  <c r="K56" i="2"/>
  <c r="K53" i="2"/>
  <c r="K49" i="2"/>
  <c r="AY37" i="2"/>
  <c r="K59" i="2" s="1"/>
  <c r="AT37" i="2"/>
  <c r="AO37" i="2"/>
  <c r="AJ37" i="2"/>
  <c r="AE37" i="2"/>
  <c r="K55" i="2" s="1"/>
  <c r="Z37" i="2"/>
  <c r="K54" i="2" s="1"/>
  <c r="U37" i="2"/>
  <c r="P37" i="2"/>
  <c r="K52" i="2" s="1"/>
  <c r="K37" i="2"/>
  <c r="K51" i="2" s="1"/>
  <c r="F37" i="2"/>
  <c r="K50" i="2" s="1"/>
  <c r="A37" i="2"/>
  <c r="AE36" i="2"/>
  <c r="Z36" i="2"/>
  <c r="BC32" i="2"/>
  <c r="AX32" i="2"/>
  <c r="AS32" i="2"/>
  <c r="AN32" i="2"/>
  <c r="AI32" i="2"/>
  <c r="AD32" i="2"/>
  <c r="Y32" i="2"/>
  <c r="T32" i="2"/>
  <c r="O32" i="2"/>
  <c r="J32" i="2"/>
  <c r="E32" i="2"/>
  <c r="BC31" i="2"/>
  <c r="AX31" i="2"/>
  <c r="AS31" i="2"/>
  <c r="AN31" i="2"/>
  <c r="AI31" i="2"/>
  <c r="AD31" i="2"/>
  <c r="Y31" i="2"/>
  <c r="T31" i="2"/>
  <c r="O31" i="2"/>
  <c r="J31" i="2"/>
  <c r="E31" i="2"/>
  <c r="BC30" i="2"/>
  <c r="AX30" i="2"/>
  <c r="AS30" i="2"/>
  <c r="AN30" i="2"/>
  <c r="AI30" i="2"/>
  <c r="AD30" i="2"/>
  <c r="Y30" i="2"/>
  <c r="T30" i="2"/>
  <c r="O30" i="2"/>
  <c r="J30" i="2"/>
  <c r="E30" i="2"/>
  <c r="BC29" i="2"/>
  <c r="AX29" i="2"/>
  <c r="AS29" i="2"/>
  <c r="AN29" i="2"/>
  <c r="AI29" i="2"/>
  <c r="AD29" i="2"/>
  <c r="Y29" i="2"/>
  <c r="T29" i="2"/>
  <c r="O29" i="2"/>
  <c r="J29" i="2"/>
  <c r="E29" i="2"/>
  <c r="BC28" i="2"/>
  <c r="AX28" i="2"/>
  <c r="AS28" i="2"/>
  <c r="AN28" i="2"/>
  <c r="AI28" i="2"/>
  <c r="AD28" i="2"/>
  <c r="Y28" i="2"/>
  <c r="T28" i="2"/>
  <c r="O28" i="2"/>
  <c r="J28" i="2"/>
  <c r="E28" i="2"/>
  <c r="BC27" i="2"/>
  <c r="AX27" i="2"/>
  <c r="AS27" i="2"/>
  <c r="AN27" i="2"/>
  <c r="AI27" i="2"/>
  <c r="AD27" i="2"/>
  <c r="Y27" i="2"/>
  <c r="T27" i="2"/>
  <c r="O27" i="2"/>
  <c r="J27" i="2"/>
  <c r="E27" i="2"/>
  <c r="BC26" i="2"/>
  <c r="AX26" i="2"/>
  <c r="AS26" i="2"/>
  <c r="AN26" i="2"/>
  <c r="AI26" i="2"/>
  <c r="AD26" i="2"/>
  <c r="Y26" i="2"/>
  <c r="T26" i="2"/>
  <c r="O26" i="2"/>
  <c r="J26" i="2"/>
  <c r="E26" i="2"/>
  <c r="BC25" i="2"/>
  <c r="AX25" i="2"/>
  <c r="AS25" i="2"/>
  <c r="AN25" i="2"/>
  <c r="AI25" i="2"/>
  <c r="AD25" i="2"/>
  <c r="Y25" i="2"/>
  <c r="T25" i="2"/>
  <c r="O25" i="2"/>
  <c r="J25" i="2"/>
  <c r="E25" i="2"/>
  <c r="BC24" i="2"/>
  <c r="AX24" i="2"/>
  <c r="AS24" i="2"/>
  <c r="AN24" i="2"/>
  <c r="AI24" i="2"/>
  <c r="AD24" i="2"/>
  <c r="Y24" i="2"/>
  <c r="T24" i="2"/>
  <c r="O24" i="2"/>
  <c r="J24" i="2"/>
  <c r="E24" i="2"/>
  <c r="BC23" i="2"/>
  <c r="AX23" i="2"/>
  <c r="AS23" i="2"/>
  <c r="AN23" i="2"/>
  <c r="AI23" i="2"/>
  <c r="AD23" i="2"/>
  <c r="Y23" i="2"/>
  <c r="T23" i="2"/>
  <c r="O23" i="2"/>
  <c r="J23" i="2"/>
  <c r="E23" i="2"/>
  <c r="BC22" i="2"/>
  <c r="AX22" i="2"/>
  <c r="AS22" i="2"/>
  <c r="AN22" i="2"/>
  <c r="AI22" i="2"/>
  <c r="AD22" i="2"/>
  <c r="Y22" i="2"/>
  <c r="T22" i="2"/>
  <c r="O22" i="2"/>
  <c r="J22" i="2"/>
  <c r="E22" i="2"/>
  <c r="BC21" i="2"/>
  <c r="AX21" i="2"/>
  <c r="AS21" i="2"/>
  <c r="AN21" i="2"/>
  <c r="AI21" i="2"/>
  <c r="AD21" i="2"/>
  <c r="Y21" i="2"/>
  <c r="T21" i="2"/>
  <c r="O21" i="2"/>
  <c r="J21" i="2"/>
  <c r="E21" i="2"/>
  <c r="BC20" i="2"/>
  <c r="AX20" i="2"/>
  <c r="AS20" i="2"/>
  <c r="AN20" i="2"/>
  <c r="AI20" i="2"/>
  <c r="AD20" i="2"/>
  <c r="Y20" i="2"/>
  <c r="T20" i="2"/>
  <c r="O20" i="2"/>
  <c r="J20" i="2"/>
  <c r="E20" i="2"/>
  <c r="BC19" i="2"/>
  <c r="AX19" i="2"/>
  <c r="AS19" i="2"/>
  <c r="AN19" i="2"/>
  <c r="AI19" i="2"/>
  <c r="AD19" i="2"/>
  <c r="Y19" i="2"/>
  <c r="T19" i="2"/>
  <c r="O19" i="2"/>
  <c r="J19" i="2"/>
  <c r="E19" i="2"/>
  <c r="BC18" i="2"/>
  <c r="AX18" i="2"/>
  <c r="AS18" i="2"/>
  <c r="AN18" i="2"/>
  <c r="AI18" i="2"/>
  <c r="AD18" i="2"/>
  <c r="Y18" i="2"/>
  <c r="T18" i="2"/>
  <c r="O18" i="2"/>
  <c r="J18" i="2"/>
  <c r="E18" i="2"/>
  <c r="BC17" i="2"/>
  <c r="AX17" i="2"/>
  <c r="AS17" i="2"/>
  <c r="AN17" i="2"/>
  <c r="AI17" i="2"/>
  <c r="AD17" i="2"/>
  <c r="Y17" i="2"/>
  <c r="T17" i="2"/>
  <c r="O17" i="2"/>
  <c r="J17" i="2"/>
  <c r="E17" i="2"/>
  <c r="BC16" i="2"/>
  <c r="AX16" i="2"/>
  <c r="AS16" i="2"/>
  <c r="AN16" i="2"/>
  <c r="AI16" i="2"/>
  <c r="AD16" i="2"/>
  <c r="Y16" i="2"/>
  <c r="T16" i="2"/>
  <c r="O16" i="2"/>
  <c r="J16" i="2"/>
  <c r="E16" i="2"/>
  <c r="BC15" i="2"/>
  <c r="AX15" i="2"/>
  <c r="AS15" i="2"/>
  <c r="AN15" i="2"/>
  <c r="AI15" i="2"/>
  <c r="AD15" i="2"/>
  <c r="Y15" i="2"/>
  <c r="T15" i="2"/>
  <c r="O15" i="2"/>
  <c r="J15" i="2"/>
  <c r="E15" i="2"/>
  <c r="BC14" i="2"/>
  <c r="AX14" i="2"/>
  <c r="AS14" i="2"/>
  <c r="AN14" i="2"/>
  <c r="AI14" i="2"/>
  <c r="AD14" i="2"/>
  <c r="Y14" i="2"/>
  <c r="T14" i="2"/>
  <c r="O14" i="2"/>
  <c r="J14" i="2"/>
  <c r="E14" i="2"/>
  <c r="BC13" i="2"/>
  <c r="AX13" i="2"/>
  <c r="AS13" i="2"/>
  <c r="AN13" i="2"/>
  <c r="AI13" i="2"/>
  <c r="AD13" i="2"/>
  <c r="Y13" i="2"/>
  <c r="T13" i="2"/>
  <c r="O13" i="2"/>
  <c r="J13" i="2"/>
  <c r="E13" i="2"/>
  <c r="BC12" i="2"/>
  <c r="AX12" i="2"/>
  <c r="AS12" i="2"/>
  <c r="AN12" i="2"/>
  <c r="AI12" i="2"/>
  <c r="AD12" i="2"/>
  <c r="Y12" i="2"/>
  <c r="T12" i="2"/>
  <c r="O12" i="2"/>
  <c r="J12" i="2"/>
  <c r="E12" i="2"/>
  <c r="BC11" i="2"/>
  <c r="AX11" i="2"/>
  <c r="AS11" i="2"/>
  <c r="AN11" i="2"/>
  <c r="AI11" i="2"/>
  <c r="AD11" i="2"/>
  <c r="Y11" i="2"/>
  <c r="T11" i="2"/>
  <c r="O11" i="2"/>
  <c r="J11" i="2"/>
  <c r="E11" i="2"/>
  <c r="BC10" i="2"/>
  <c r="AX10" i="2"/>
  <c r="AS10" i="2"/>
  <c r="AN10" i="2"/>
  <c r="AI10" i="2"/>
  <c r="AD10" i="2"/>
  <c r="Y10" i="2"/>
  <c r="T10" i="2"/>
  <c r="O10" i="2"/>
  <c r="J10" i="2"/>
  <c r="E10" i="2"/>
  <c r="BC9" i="2"/>
  <c r="AX9" i="2"/>
  <c r="AS9" i="2"/>
  <c r="AN9" i="2"/>
  <c r="AI9" i="2"/>
  <c r="AD9" i="2"/>
  <c r="Y9" i="2"/>
  <c r="T9" i="2"/>
  <c r="O9" i="2"/>
  <c r="J9" i="2"/>
  <c r="E9" i="2"/>
  <c r="BC8" i="2"/>
  <c r="AX8" i="2"/>
  <c r="AS8" i="2"/>
  <c r="AN8" i="2"/>
  <c r="AI8" i="2"/>
  <c r="AD8" i="2"/>
  <c r="Y8" i="2"/>
  <c r="T8" i="2"/>
  <c r="O8" i="2"/>
  <c r="J8" i="2"/>
  <c r="E8" i="2"/>
  <c r="BC7" i="2"/>
  <c r="AX7" i="2"/>
  <c r="AS7" i="2"/>
  <c r="AN7" i="2"/>
  <c r="AI7" i="2"/>
  <c r="AD7" i="2"/>
  <c r="Y7" i="2"/>
  <c r="T7" i="2"/>
  <c r="O7" i="2"/>
  <c r="J7" i="2"/>
  <c r="E7" i="2"/>
  <c r="BC6" i="2"/>
  <c r="AX6" i="2"/>
  <c r="AS6" i="2"/>
  <c r="AN6" i="2"/>
  <c r="AI6" i="2"/>
  <c r="AD6" i="2"/>
  <c r="Y6" i="2"/>
  <c r="T6" i="2"/>
  <c r="O6" i="2"/>
  <c r="J6" i="2"/>
  <c r="E6" i="2"/>
  <c r="BC5" i="2"/>
  <c r="AX5" i="2"/>
  <c r="AS5" i="2"/>
  <c r="AN5" i="2"/>
  <c r="AI5" i="2"/>
  <c r="AD5" i="2"/>
  <c r="Y5" i="2"/>
  <c r="T5" i="2"/>
  <c r="O5" i="2"/>
  <c r="J5" i="2"/>
  <c r="E5" i="2"/>
  <c r="BC4" i="2"/>
  <c r="AX4" i="2"/>
  <c r="AS4" i="2"/>
  <c r="AN4" i="2"/>
  <c r="AI4" i="2"/>
  <c r="AD4" i="2"/>
  <c r="Y4" i="2"/>
  <c r="T4" i="2"/>
  <c r="O4" i="2"/>
  <c r="J4" i="2"/>
  <c r="E4" i="2"/>
  <c r="BC3" i="2"/>
  <c r="AX3" i="2"/>
  <c r="AS3" i="2"/>
  <c r="AN3" i="2"/>
  <c r="AI3" i="2"/>
  <c r="AD3" i="2"/>
  <c r="Y3" i="2"/>
  <c r="T3" i="2"/>
  <c r="O3" i="2"/>
  <c r="J3" i="2"/>
  <c r="E3" i="2"/>
  <c r="BC2" i="2"/>
  <c r="AY36" i="2" s="1"/>
  <c r="AX2" i="2"/>
  <c r="AT36" i="2" s="1"/>
  <c r="AS2" i="2"/>
  <c r="AO36" i="2" s="1"/>
  <c r="AN2" i="2"/>
  <c r="AJ36" i="2" s="1"/>
  <c r="AI2" i="2"/>
  <c r="AD2" i="2"/>
  <c r="Y2" i="2"/>
  <c r="U36" i="2" s="1"/>
  <c r="T2" i="2"/>
  <c r="P36" i="2" s="1"/>
  <c r="O2" i="2"/>
  <c r="K36" i="2" s="1"/>
  <c r="J2" i="2"/>
  <c r="F36" i="2" s="1"/>
  <c r="E2" i="2"/>
  <c r="A36" i="2" s="1"/>
  <c r="L48" i="1"/>
  <c r="M47" i="1"/>
  <c r="L47" i="1"/>
  <c r="L44" i="1"/>
  <c r="AO38" i="1"/>
  <c r="L50" i="1" s="1"/>
  <c r="AJ38" i="1"/>
  <c r="L49" i="1" s="1"/>
  <c r="M48" i="1" s="1"/>
  <c r="AE38" i="1"/>
  <c r="Z38" i="1"/>
  <c r="U38" i="1"/>
  <c r="L46" i="1" s="1"/>
  <c r="P38" i="1"/>
  <c r="L45" i="1" s="1"/>
  <c r="M44" i="1" s="1"/>
  <c r="K38" i="1"/>
  <c r="F38" i="1"/>
  <c r="L43" i="1" s="1"/>
  <c r="A32" i="1"/>
  <c r="A31" i="1"/>
  <c r="Y2" i="1" s="1"/>
  <c r="U37" i="1" s="1"/>
  <c r="AI2" i="1"/>
  <c r="AE37" i="1" s="1"/>
  <c r="AD2" i="1"/>
  <c r="Z37" i="1" s="1"/>
  <c r="M49" i="1" l="1"/>
  <c r="M43" i="1"/>
  <c r="M46" i="1"/>
  <c r="M45" i="1"/>
  <c r="AN2" i="1"/>
  <c r="AJ37" i="1" s="1"/>
  <c r="AS2" i="1"/>
  <c r="AO37" i="1" s="1"/>
  <c r="J2" i="1"/>
  <c r="F37" i="1" s="1"/>
  <c r="O2" i="1"/>
  <c r="K37" i="1" s="1"/>
  <c r="T2" i="1"/>
  <c r="P37" i="1" s="1"/>
  <c r="N43" i="1" l="1"/>
</calcChain>
</file>

<file path=xl/sharedStrings.xml><?xml version="1.0" encoding="utf-8"?>
<sst xmlns="http://schemas.openxmlformats.org/spreadsheetml/2006/main" count="507" uniqueCount="95">
  <si>
    <t>z座標</t>
  </si>
  <si>
    <t>x</t>
  </si>
  <si>
    <t>y</t>
  </si>
  <si>
    <t>z</t>
  </si>
  <si>
    <t>30～150</t>
  </si>
  <si>
    <t>厚さ5mm</t>
  </si>
  <si>
    <t>厚さ3mm</t>
  </si>
  <si>
    <t>厚さ4mm</t>
  </si>
  <si>
    <t>厚さ6mm</t>
  </si>
  <si>
    <t>厚さ7mm</t>
  </si>
  <si>
    <t>厚さ8mm</t>
  </si>
  <si>
    <t>厚さ9mm</t>
  </si>
  <si>
    <t>厚さ10mm</t>
  </si>
  <si>
    <t>外半径8mm</t>
  </si>
  <si>
    <t>外半径9mm</t>
  </si>
  <si>
    <t>外半径10mm</t>
  </si>
  <si>
    <t>外半径11mm</t>
  </si>
  <si>
    <t>外半径12mm</t>
  </si>
  <si>
    <t>外半径13mm</t>
  </si>
  <si>
    <t>外半径14mm</t>
  </si>
  <si>
    <t>外半径15mm</t>
  </si>
  <si>
    <t>外半径16mm</t>
  </si>
  <si>
    <t>外半径17mm</t>
  </si>
  <si>
    <t>外半径18mm</t>
  </si>
  <si>
    <t>内半径6mm</t>
  </si>
  <si>
    <t>内半径7mm</t>
  </si>
  <si>
    <t>内半径8mm</t>
  </si>
  <si>
    <t>内半径9mm</t>
  </si>
  <si>
    <t>内半径10mm</t>
  </si>
  <si>
    <t>内半径11mm</t>
  </si>
  <si>
    <t>内半径12mm</t>
  </si>
  <si>
    <t>厚さ11mm</t>
  </si>
  <si>
    <t>厚さ12mm</t>
  </si>
  <si>
    <t>厚さ13mm</t>
  </si>
  <si>
    <t>厚さ14mm</t>
  </si>
  <si>
    <t>厚さ15mm</t>
  </si>
  <si>
    <t>厚さ16mm</t>
  </si>
  <si>
    <t>厚さ17mm</t>
  </si>
  <si>
    <t>厚さ18mm</t>
  </si>
  <si>
    <t>厚さ19mm</t>
  </si>
  <si>
    <t>厚さ20mm</t>
  </si>
  <si>
    <t>外半径50mm</t>
  </si>
  <si>
    <t>外半径51mm</t>
  </si>
  <si>
    <t>外半径52mm</t>
  </si>
  <si>
    <t>外半径53mm</t>
  </si>
  <si>
    <t>外半径54mm</t>
  </si>
  <si>
    <t>外半径55mm</t>
  </si>
  <si>
    <t>外半径56mm</t>
  </si>
  <si>
    <t>外半径57mm</t>
  </si>
  <si>
    <t>外半径58mm</t>
  </si>
  <si>
    <t>外半径59mm</t>
  </si>
  <si>
    <t>外半径60mm</t>
  </si>
  <si>
    <t>外半径61mm</t>
  </si>
  <si>
    <t>外半径62mm</t>
  </si>
  <si>
    <t>外半径63mm</t>
  </si>
  <si>
    <t>外半径64mm</t>
  </si>
  <si>
    <t>外半径65mm</t>
  </si>
  <si>
    <t>外半径66mm</t>
  </si>
  <si>
    <t>外半径67mm</t>
  </si>
  <si>
    <t>外半径68mm</t>
  </si>
  <si>
    <t>外半径69mm</t>
  </si>
  <si>
    <t>外半径70mm</t>
  </si>
  <si>
    <t>内半径15mm</t>
  </si>
  <si>
    <t>内半径16mm</t>
  </si>
  <si>
    <t>内半径17mm</t>
  </si>
  <si>
    <t>内半径18mm</t>
  </si>
  <si>
    <t>内半径19mm</t>
  </si>
  <si>
    <t>内半径20mm</t>
  </si>
  <si>
    <t>内半径21mm</t>
  </si>
  <si>
    <t>内半径22mm</t>
  </si>
  <si>
    <t>内半径23mm</t>
  </si>
  <si>
    <t>内半径24mm</t>
  </si>
  <si>
    <t>内半径25mm</t>
  </si>
  <si>
    <t>内半径1mm</t>
  </si>
  <si>
    <t>内半径5mm</t>
  </si>
  <si>
    <t>x座標1mm</t>
  </si>
  <si>
    <t>x座標2mm</t>
  </si>
  <si>
    <t>x座標3mm</t>
  </si>
  <si>
    <t>x座標-1mm</t>
  </si>
  <si>
    <t>x座標-2mm</t>
  </si>
  <si>
    <t>x座標-3mm</t>
  </si>
  <si>
    <t>x座標0mm</t>
  </si>
  <si>
    <t>y座標1mm</t>
  </si>
  <si>
    <t>y座標2mm</t>
  </si>
  <si>
    <t>y座標3mm</t>
  </si>
  <si>
    <t>y座標-1mm</t>
  </si>
  <si>
    <t>y座標-2mm</t>
  </si>
  <si>
    <t>y座標-3mm</t>
  </si>
  <si>
    <t>メッシュ2mm</t>
  </si>
  <si>
    <t>メッシュ1mm</t>
  </si>
  <si>
    <t>メッシュ0.8mm</t>
  </si>
  <si>
    <t>内半径60mm</t>
  </si>
  <si>
    <t>外半径17mm,63mm</t>
  </si>
  <si>
    <t>大厚さ13mm,52mm</t>
  </si>
  <si>
    <t>厚さ18mm,63mm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</si>
</sst>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_ "/>
    <numFmt numFmtId="177" formatCode="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quotePrefix="1" applyAlignment="1">
      <alignment vertical="center"/>
    </xf>
    <xf numFmtId="176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176" fontId="0" fillId="0" borderId="0" xfId="0" quotePrefix="1" applyNumberForma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厚さ</a:t>
            </a:r>
            <a:r>
              <a:rPr lang="en-US" altLang="ja-JP"/>
              <a:t>3</a:t>
            </a:r>
            <a:r>
              <a:rPr lang="ja-JP" altLang="en-US"/>
              <a:t>ｍｍ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磁力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'小磁石　厚さ'!$F$2:$F$32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'小磁石　厚さ'!$I$2:$I$32</c:f>
              <c:numCache>
                <c:formatCode>0.00000_ </c:formatCode>
                <c:ptCount val="31"/>
                <c:pt idx="0">
                  <c:v>1.0207231881998411E-2</c:v>
                </c:pt>
                <c:pt idx="1">
                  <c:v>2.173567719644923E-2</c:v>
                </c:pt>
                <c:pt idx="2">
                  <c:v>2.4708473332098989E-2</c:v>
                </c:pt>
                <c:pt idx="3">
                  <c:v>2.6397866573173421E-2</c:v>
                </c:pt>
                <c:pt idx="4">
                  <c:v>2.8846631493901879E-2</c:v>
                </c:pt>
                <c:pt idx="5">
                  <c:v>3.4542079590987547E-2</c:v>
                </c:pt>
                <c:pt idx="6">
                  <c:v>3.2202350798721462E-2</c:v>
                </c:pt>
                <c:pt idx="7">
                  <c:v>3.2663202805722359E-2</c:v>
                </c:pt>
                <c:pt idx="8">
                  <c:v>4.213145745727663E-2</c:v>
                </c:pt>
                <c:pt idx="9">
                  <c:v>4.312428113023694E-2</c:v>
                </c:pt>
                <c:pt idx="10">
                  <c:v>4.4448307899414119E-2</c:v>
                </c:pt>
                <c:pt idx="11">
                  <c:v>3.1794440034267207E-2</c:v>
                </c:pt>
                <c:pt idx="12">
                  <c:v>4.8190509250430009E-2</c:v>
                </c:pt>
                <c:pt idx="13">
                  <c:v>2.0840498181906499E-2</c:v>
                </c:pt>
                <c:pt idx="14">
                  <c:v>4.7479543832221541E-2</c:v>
                </c:pt>
                <c:pt idx="15">
                  <c:v>3.2520291155594287E-2</c:v>
                </c:pt>
                <c:pt idx="16">
                  <c:v>1.6683810001990439E-2</c:v>
                </c:pt>
                <c:pt idx="17">
                  <c:v>1.4617219697498121E-2</c:v>
                </c:pt>
                <c:pt idx="18">
                  <c:v>4.4005879566507859E-2</c:v>
                </c:pt>
                <c:pt idx="19">
                  <c:v>2.206422797644126E-2</c:v>
                </c:pt>
                <c:pt idx="20">
                  <c:v>2.5533474568470049E-2</c:v>
                </c:pt>
                <c:pt idx="21" formatCode="General">
                  <c:v>2.702401933353182E-2</c:v>
                </c:pt>
                <c:pt idx="22" formatCode="General">
                  <c:v>1.251100755132676E-2</c:v>
                </c:pt>
                <c:pt idx="23" formatCode="General">
                  <c:v>1.572238659328714E-2</c:v>
                </c:pt>
                <c:pt idx="24" formatCode="General">
                  <c:v>2.3907431757144479E-2</c:v>
                </c:pt>
                <c:pt idx="25" formatCode="General">
                  <c:v>2.429997086455862E-2</c:v>
                </c:pt>
                <c:pt idx="26" formatCode="General">
                  <c:v>2.6331020412006141E-2</c:v>
                </c:pt>
                <c:pt idx="27" formatCode="General">
                  <c:v>1.2458135693856129E-2</c:v>
                </c:pt>
                <c:pt idx="28" formatCode="General">
                  <c:v>-1.7001385071087789E-3</c:v>
                </c:pt>
                <c:pt idx="29" formatCode="General">
                  <c:v>1.4590866047457469E-2</c:v>
                </c:pt>
                <c:pt idx="30" formatCode="General">
                  <c:v>1.537192284444281E-2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1A-4529-BCD9-84B60D91C7CC}"/>
            </c:ext>
          </c:extLst>
        </c:ser>
        <c:ser>
          <c:idx val="1"/>
          <c:order val="1"/>
          <c:tx>
            <c:v>重さ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'小磁石　厚さ'!$F$2:$F$32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'小磁石　厚さ'!$J$2:$J$32</c:f>
              <c:numCache>
                <c:formatCode>General</c:formatCode>
                <c:ptCount val="31"/>
                <c:pt idx="0">
                  <c:v>7.581158323199999E-2</c:v>
                </c:pt>
                <c:pt idx="1">
                  <c:v>7.5811583232000004E-2</c:v>
                </c:pt>
                <c:pt idx="2">
                  <c:v>7.5811583232000004E-2</c:v>
                </c:pt>
                <c:pt idx="3">
                  <c:v>7.5811583232000004E-2</c:v>
                </c:pt>
                <c:pt idx="4">
                  <c:v>7.5811583232000004E-2</c:v>
                </c:pt>
                <c:pt idx="5">
                  <c:v>7.5811583232000004E-2</c:v>
                </c:pt>
                <c:pt idx="6">
                  <c:v>7.5811583232000004E-2</c:v>
                </c:pt>
                <c:pt idx="7">
                  <c:v>7.5811583232000004E-2</c:v>
                </c:pt>
                <c:pt idx="8">
                  <c:v>7.5811583232000004E-2</c:v>
                </c:pt>
                <c:pt idx="9">
                  <c:v>7.5811583232000004E-2</c:v>
                </c:pt>
                <c:pt idx="10">
                  <c:v>7.5811583232000004E-2</c:v>
                </c:pt>
                <c:pt idx="11">
                  <c:v>7.5811583232000004E-2</c:v>
                </c:pt>
                <c:pt idx="12">
                  <c:v>7.5811583232000004E-2</c:v>
                </c:pt>
                <c:pt idx="13">
                  <c:v>7.5811583232000004E-2</c:v>
                </c:pt>
                <c:pt idx="14">
                  <c:v>7.5811583232000004E-2</c:v>
                </c:pt>
                <c:pt idx="15">
                  <c:v>7.5811583232000004E-2</c:v>
                </c:pt>
                <c:pt idx="16">
                  <c:v>7.5811583232000004E-2</c:v>
                </c:pt>
                <c:pt idx="17">
                  <c:v>7.5811583232000004E-2</c:v>
                </c:pt>
                <c:pt idx="18">
                  <c:v>7.5811583232000004E-2</c:v>
                </c:pt>
                <c:pt idx="19">
                  <c:v>7.5811583232000004E-2</c:v>
                </c:pt>
                <c:pt idx="20">
                  <c:v>7.5811583232000004E-2</c:v>
                </c:pt>
                <c:pt idx="21">
                  <c:v>7.5811583232000004E-2</c:v>
                </c:pt>
                <c:pt idx="22">
                  <c:v>7.5811583232000004E-2</c:v>
                </c:pt>
                <c:pt idx="23">
                  <c:v>7.5811583232000004E-2</c:v>
                </c:pt>
                <c:pt idx="24">
                  <c:v>7.5811583232000004E-2</c:v>
                </c:pt>
                <c:pt idx="25">
                  <c:v>7.5811583232000004E-2</c:v>
                </c:pt>
                <c:pt idx="26">
                  <c:v>7.5811583232000004E-2</c:v>
                </c:pt>
                <c:pt idx="27">
                  <c:v>7.5811583232000004E-2</c:v>
                </c:pt>
                <c:pt idx="28">
                  <c:v>7.5811583232000004E-2</c:v>
                </c:pt>
                <c:pt idx="29">
                  <c:v>7.5811583232000004E-2</c:v>
                </c:pt>
                <c:pt idx="30">
                  <c:v>7.5811583232000004E-2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1A-4529-BCD9-84B60D91C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886128"/>
        <c:axId val="565493008"/>
      </c:lineChart>
      <c:catAx>
        <c:axId val="51288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z</a:t>
                </a:r>
                <a:r>
                  <a:rPr lang="ja-JP" altLang="en-US"/>
                  <a:t>方向距離（ｍｍ）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5493008"/>
        <c:crosses val="autoZero"/>
        <c:auto val="1"/>
        <c:lblAlgn val="ctr"/>
        <c:lblOffset val="100"/>
        <c:noMultiLvlLbl val="0"/>
      </c:catAx>
      <c:valAx>
        <c:axId val="56549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z</a:t>
                </a:r>
                <a:r>
                  <a:rPr lang="ja-JP" altLang="en-US"/>
                  <a:t>方向磁力（</a:t>
                </a:r>
                <a:r>
                  <a:rPr lang="en-US" altLang="ja-JP"/>
                  <a:t>N)</a:t>
                </a:r>
                <a:endParaRPr lang="ja-JP" altLang="en-US"/>
              </a:p>
            </c:rich>
          </c:tx>
          <c:overlay val="0"/>
        </c:title>
        <c:numFmt formatCode="0.00000_ 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2886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厚さ</a:t>
            </a:r>
            <a:r>
              <a:rPr lang="en-US" altLang="ja-JP"/>
              <a:t>5㎜</a:t>
            </a:r>
            <a:endParaRPr lang="ja-JP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磁力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'小磁石　厚さ'!$P$2:$P$32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'小磁石　厚さ'!$S$2:$S$32</c:f>
              <c:numCache>
                <c:formatCode>0.00000_ </c:formatCode>
                <c:ptCount val="31"/>
                <c:pt idx="0">
                  <c:v>4.4445155765594928E-2</c:v>
                </c:pt>
                <c:pt idx="1">
                  <c:v>7.11183073329201E-2</c:v>
                </c:pt>
                <c:pt idx="2">
                  <c:v>6.1960770266624748E-2</c:v>
                </c:pt>
                <c:pt idx="3">
                  <c:v>6.7891299003973254E-2</c:v>
                </c:pt>
                <c:pt idx="4">
                  <c:v>7.7698452593736478E-2</c:v>
                </c:pt>
                <c:pt idx="5">
                  <c:v>7.5053811141912813E-2</c:v>
                </c:pt>
                <c:pt idx="6">
                  <c:v>7.5063758869171784E-2</c:v>
                </c:pt>
                <c:pt idx="7">
                  <c:v>7.819760081738425E-2</c:v>
                </c:pt>
                <c:pt idx="8">
                  <c:v>8.663649041043564E-2</c:v>
                </c:pt>
                <c:pt idx="9">
                  <c:v>6.5734038610770304E-2</c:v>
                </c:pt>
                <c:pt idx="10">
                  <c:v>8.8068374255705517E-2</c:v>
                </c:pt>
                <c:pt idx="11">
                  <c:v>6.641537668747477E-2</c:v>
                </c:pt>
                <c:pt idx="12">
                  <c:v>8.0205194733959873E-2</c:v>
                </c:pt>
                <c:pt idx="13">
                  <c:v>7.4719684395213204E-2</c:v>
                </c:pt>
                <c:pt idx="14">
                  <c:v>6.6416817354623403E-2</c:v>
                </c:pt>
                <c:pt idx="15">
                  <c:v>9.4306390451913732E-2</c:v>
                </c:pt>
                <c:pt idx="16">
                  <c:v>5.9727569570728022E-2</c:v>
                </c:pt>
                <c:pt idx="17">
                  <c:v>7.3088627124572134E-2</c:v>
                </c:pt>
                <c:pt idx="18">
                  <c:v>7.0059837044421508E-2</c:v>
                </c:pt>
                <c:pt idx="19">
                  <c:v>6.7822162390376306E-2</c:v>
                </c:pt>
                <c:pt idx="20">
                  <c:v>7.2515789172283976E-2</c:v>
                </c:pt>
                <c:pt idx="21" formatCode="General">
                  <c:v>5.6863636814340132E-2</c:v>
                </c:pt>
                <c:pt idx="22" formatCode="General">
                  <c:v>5.8395411159462451E-2</c:v>
                </c:pt>
                <c:pt idx="23" formatCode="General">
                  <c:v>7.0282669191533101E-2</c:v>
                </c:pt>
                <c:pt idx="24" formatCode="General">
                  <c:v>5.6119163805726728E-2</c:v>
                </c:pt>
                <c:pt idx="25" formatCode="General">
                  <c:v>6.3355971597584076E-2</c:v>
                </c:pt>
                <c:pt idx="26" formatCode="General">
                  <c:v>2.8408583010284639E-2</c:v>
                </c:pt>
                <c:pt idx="27" formatCode="General">
                  <c:v>4.3556874095473701E-2</c:v>
                </c:pt>
                <c:pt idx="28" formatCode="General">
                  <c:v>6.216255548509772E-2</c:v>
                </c:pt>
                <c:pt idx="29" formatCode="General">
                  <c:v>3.0480898162661332E-2</c:v>
                </c:pt>
                <c:pt idx="30" formatCode="General">
                  <c:v>2.538845555005045E-2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6D-4892-BF13-A0C10AF9EB7B}"/>
            </c:ext>
          </c:extLst>
        </c:ser>
        <c:ser>
          <c:idx val="1"/>
          <c:order val="1"/>
          <c:tx>
            <c:v>重さ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'小磁石　厚さ'!$P$2:$P$32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'小磁石　厚さ'!$T$2:$T$32</c:f>
              <c:numCache>
                <c:formatCode>General</c:formatCode>
                <c:ptCount val="31"/>
                <c:pt idx="0">
                  <c:v>0.12635263871999999</c:v>
                </c:pt>
                <c:pt idx="1">
                  <c:v>0.12635263871999999</c:v>
                </c:pt>
                <c:pt idx="2">
                  <c:v>0.12635263871999999</c:v>
                </c:pt>
                <c:pt idx="3">
                  <c:v>0.12635263871999999</c:v>
                </c:pt>
                <c:pt idx="4">
                  <c:v>0.12635263871999999</c:v>
                </c:pt>
                <c:pt idx="5">
                  <c:v>0.12635263871999999</c:v>
                </c:pt>
                <c:pt idx="6">
                  <c:v>0.12635263871999999</c:v>
                </c:pt>
                <c:pt idx="7">
                  <c:v>0.12635263871999999</c:v>
                </c:pt>
                <c:pt idx="8">
                  <c:v>0.12635263871999999</c:v>
                </c:pt>
                <c:pt idx="9">
                  <c:v>0.12635263871999999</c:v>
                </c:pt>
                <c:pt idx="10">
                  <c:v>0.12635263871999999</c:v>
                </c:pt>
                <c:pt idx="11">
                  <c:v>0.12635263871999999</c:v>
                </c:pt>
                <c:pt idx="12">
                  <c:v>0.12635263871999999</c:v>
                </c:pt>
                <c:pt idx="13">
                  <c:v>0.12635263871999999</c:v>
                </c:pt>
                <c:pt idx="14">
                  <c:v>0.12635263871999999</c:v>
                </c:pt>
                <c:pt idx="15">
                  <c:v>0.12635263871999999</c:v>
                </c:pt>
                <c:pt idx="16">
                  <c:v>0.12635263871999999</c:v>
                </c:pt>
                <c:pt idx="17">
                  <c:v>0.12635263871999999</c:v>
                </c:pt>
                <c:pt idx="18">
                  <c:v>0.12635263871999999</c:v>
                </c:pt>
                <c:pt idx="19">
                  <c:v>0.12635263871999999</c:v>
                </c:pt>
                <c:pt idx="20">
                  <c:v>0.12635263871999999</c:v>
                </c:pt>
                <c:pt idx="21">
                  <c:v>0.12635263871999999</c:v>
                </c:pt>
                <c:pt idx="22">
                  <c:v>0.12635263871999999</c:v>
                </c:pt>
                <c:pt idx="23">
                  <c:v>0.12635263871999999</c:v>
                </c:pt>
                <c:pt idx="24">
                  <c:v>0.12635263871999999</c:v>
                </c:pt>
                <c:pt idx="25">
                  <c:v>0.12635263871999999</c:v>
                </c:pt>
                <c:pt idx="26">
                  <c:v>0.12635263871999999</c:v>
                </c:pt>
                <c:pt idx="27">
                  <c:v>0.12635263871999999</c:v>
                </c:pt>
                <c:pt idx="28">
                  <c:v>0.12635263871999999</c:v>
                </c:pt>
                <c:pt idx="29">
                  <c:v>0.12635263871999999</c:v>
                </c:pt>
                <c:pt idx="30">
                  <c:v>0.12635263871999999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6D-4892-BF13-A0C10AF9E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612720"/>
        <c:axId val="574620920"/>
      </c:lineChart>
      <c:catAx>
        <c:axId val="57461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4620920"/>
        <c:crosses val="autoZero"/>
        <c:auto val="1"/>
        <c:lblAlgn val="ctr"/>
        <c:lblOffset val="100"/>
        <c:noMultiLvlLbl val="0"/>
      </c:catAx>
      <c:valAx>
        <c:axId val="57462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000_ 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46127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sz="1400" b="0"/>
              <a:t>z</a:t>
            </a:r>
            <a:r>
              <a:rPr lang="ja-JP" altLang="en-US" sz="1400" b="0"/>
              <a:t>方向磁力変化（</a:t>
            </a:r>
            <a:r>
              <a:rPr lang="en-US" altLang="ja-JP" sz="1400" b="0"/>
              <a:t>30</a:t>
            </a:r>
            <a:r>
              <a:rPr lang="ja-JP" altLang="en-US" sz="1400" b="0"/>
              <a:t>～</a:t>
            </a:r>
            <a:r>
              <a:rPr lang="en-US" altLang="ja-JP" sz="1400" b="0"/>
              <a:t>150㎜</a:t>
            </a:r>
            <a:r>
              <a:rPr lang="ja-JP" altLang="en-US" sz="1400" b="0"/>
              <a:t>）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磁力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'小磁石　厚さ'!$A$2:$A$26</c:f>
              <c:numCache>
                <c:formatCode>General</c:formatCode>
                <c:ptCount val="25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75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  <c:pt idx="13">
                  <c:v>95</c:v>
                </c:pt>
                <c:pt idx="14">
                  <c:v>100</c:v>
                </c:pt>
                <c:pt idx="15">
                  <c:v>105</c:v>
                </c:pt>
                <c:pt idx="16">
                  <c:v>110</c:v>
                </c:pt>
                <c:pt idx="17">
                  <c:v>115</c:v>
                </c:pt>
                <c:pt idx="18">
                  <c:v>120</c:v>
                </c:pt>
                <c:pt idx="19">
                  <c:v>125</c:v>
                </c:pt>
                <c:pt idx="20">
                  <c:v>130</c:v>
                </c:pt>
                <c:pt idx="21">
                  <c:v>135</c:v>
                </c:pt>
                <c:pt idx="22">
                  <c:v>140</c:v>
                </c:pt>
                <c:pt idx="23">
                  <c:v>145</c:v>
                </c:pt>
                <c:pt idx="24">
                  <c:v>150</c:v>
                </c:pt>
              </c:numCache>
            </c:numRef>
          </c:cat>
          <c:val>
            <c:numRef>
              <c:f>'小磁石　厚さ'!$D$2:$D$26</c:f>
              <c:numCache>
                <c:formatCode>0.00000_ </c:formatCode>
                <c:ptCount val="25"/>
                <c:pt idx="0">
                  <c:v>-0.1328026100719123</c:v>
                </c:pt>
                <c:pt idx="1">
                  <c:v>-1.00117176660944E-2</c:v>
                </c:pt>
                <c:pt idx="2">
                  <c:v>4.4445156349693898E-2</c:v>
                </c:pt>
                <c:pt idx="3">
                  <c:v>7.5053811142299004E-2</c:v>
                </c:pt>
                <c:pt idx="4">
                  <c:v>8.8068372927917915E-2</c:v>
                </c:pt>
                <c:pt idx="5">
                  <c:v>9.4306387928239394E-2</c:v>
                </c:pt>
                <c:pt idx="6">
                  <c:v>7.2515788999617997E-2</c:v>
                </c:pt>
                <c:pt idx="7">
                  <c:v>6.3355971515573595E-2</c:v>
                </c:pt>
                <c:pt idx="8">
                  <c:v>2.5388455055748708E-2</c:v>
                </c:pt>
                <c:pt idx="9">
                  <c:v>4.1280896331811701E-2</c:v>
                </c:pt>
                <c:pt idx="10">
                  <c:v>1.2747379722726699E-2</c:v>
                </c:pt>
                <c:pt idx="11">
                  <c:v>1.32598204911383E-2</c:v>
                </c:pt>
                <c:pt idx="12">
                  <c:v>6.2329828349769554E-3</c:v>
                </c:pt>
                <c:pt idx="13" formatCode="General">
                  <c:v>-1.25899798011876E-2</c:v>
                </c:pt>
                <c:pt idx="14" formatCode="General">
                  <c:v>3.7287605682100608E-3</c:v>
                </c:pt>
                <c:pt idx="15" formatCode="General">
                  <c:v>-1.36110712588507E-2</c:v>
                </c:pt>
                <c:pt idx="16" formatCode="General">
                  <c:v>-1.4389790648393489E-2</c:v>
                </c:pt>
                <c:pt idx="17" formatCode="General">
                  <c:v>-3.7232460708492301E-3</c:v>
                </c:pt>
                <c:pt idx="18" formatCode="General">
                  <c:v>-4.5482628261778277E-2</c:v>
                </c:pt>
                <c:pt idx="19" formatCode="General">
                  <c:v>-2.34421342762831E-2</c:v>
                </c:pt>
                <c:pt idx="20" formatCode="General">
                  <c:v>-1.182516726055808E-2</c:v>
                </c:pt>
                <c:pt idx="21" formatCode="General">
                  <c:v>-3.5266410505994099E-2</c:v>
                </c:pt>
                <c:pt idx="22" formatCode="General">
                  <c:v>-1.507664033719544E-2</c:v>
                </c:pt>
                <c:pt idx="23" formatCode="General">
                  <c:v>-1.9698841626663698E-2</c:v>
                </c:pt>
                <c:pt idx="24" formatCode="General">
                  <c:v>-4.6437789003675511E-2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E8-4BA6-B62A-4FD4EECA3C1E}"/>
            </c:ext>
          </c:extLst>
        </c:ser>
        <c:ser>
          <c:idx val="1"/>
          <c:order val="1"/>
          <c:tx>
            <c:v>重さ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'小磁石　厚さ'!$A$2:$A$26</c:f>
              <c:numCache>
                <c:formatCode>General</c:formatCode>
                <c:ptCount val="25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75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  <c:pt idx="13">
                  <c:v>95</c:v>
                </c:pt>
                <c:pt idx="14">
                  <c:v>100</c:v>
                </c:pt>
                <c:pt idx="15">
                  <c:v>105</c:v>
                </c:pt>
                <c:pt idx="16">
                  <c:v>110</c:v>
                </c:pt>
                <c:pt idx="17">
                  <c:v>115</c:v>
                </c:pt>
                <c:pt idx="18">
                  <c:v>120</c:v>
                </c:pt>
                <c:pt idx="19">
                  <c:v>125</c:v>
                </c:pt>
                <c:pt idx="20">
                  <c:v>130</c:v>
                </c:pt>
                <c:pt idx="21">
                  <c:v>135</c:v>
                </c:pt>
                <c:pt idx="22">
                  <c:v>140</c:v>
                </c:pt>
                <c:pt idx="23">
                  <c:v>145</c:v>
                </c:pt>
                <c:pt idx="24">
                  <c:v>150</c:v>
                </c:pt>
              </c:numCache>
            </c:numRef>
          </c:cat>
          <c:val>
            <c:numRef>
              <c:f>'小磁石　厚さ'!$E$2:$E$26</c:f>
              <c:numCache>
                <c:formatCode>General</c:formatCode>
                <c:ptCount val="25"/>
                <c:pt idx="0">
                  <c:v>0.12635263871999999</c:v>
                </c:pt>
                <c:pt idx="1">
                  <c:v>0.12635263871999999</c:v>
                </c:pt>
                <c:pt idx="2">
                  <c:v>0.12635263871999999</c:v>
                </c:pt>
                <c:pt idx="3">
                  <c:v>0.12635263871999999</c:v>
                </c:pt>
                <c:pt idx="4">
                  <c:v>0.12635263871999999</c:v>
                </c:pt>
                <c:pt idx="5">
                  <c:v>0.12635263871999999</c:v>
                </c:pt>
                <c:pt idx="6">
                  <c:v>0.12635263871999999</c:v>
                </c:pt>
                <c:pt idx="7">
                  <c:v>0.12635263871999999</c:v>
                </c:pt>
                <c:pt idx="8">
                  <c:v>0.12635263871999999</c:v>
                </c:pt>
                <c:pt idx="9">
                  <c:v>0.12635263871999999</c:v>
                </c:pt>
                <c:pt idx="10">
                  <c:v>0.12635263871999999</c:v>
                </c:pt>
                <c:pt idx="11">
                  <c:v>0.12635263871999999</c:v>
                </c:pt>
                <c:pt idx="12">
                  <c:v>0.12635263871999999</c:v>
                </c:pt>
                <c:pt idx="13">
                  <c:v>0.12635263871999999</c:v>
                </c:pt>
                <c:pt idx="14">
                  <c:v>0.12635263871999999</c:v>
                </c:pt>
                <c:pt idx="15">
                  <c:v>0.12635263871999999</c:v>
                </c:pt>
                <c:pt idx="16">
                  <c:v>0.12635263871999999</c:v>
                </c:pt>
                <c:pt idx="17">
                  <c:v>0.12635263871999999</c:v>
                </c:pt>
                <c:pt idx="18">
                  <c:v>0.12635263871999999</c:v>
                </c:pt>
                <c:pt idx="19">
                  <c:v>0.12635263871999999</c:v>
                </c:pt>
                <c:pt idx="20">
                  <c:v>0.12635263871999999</c:v>
                </c:pt>
                <c:pt idx="21">
                  <c:v>0.12635263871999999</c:v>
                </c:pt>
                <c:pt idx="22">
                  <c:v>0.12635263871999999</c:v>
                </c:pt>
                <c:pt idx="23">
                  <c:v>0.12635263871999999</c:v>
                </c:pt>
                <c:pt idx="24">
                  <c:v>0.12635263871999999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E8-4BA6-B62A-4FD4EECA3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467936"/>
        <c:axId val="506466952"/>
      </c:lineChart>
      <c:catAx>
        <c:axId val="50646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z</a:t>
                </a:r>
                <a:r>
                  <a:rPr lang="ja-JP" altLang="en-US"/>
                  <a:t>方向距離（</a:t>
                </a:r>
                <a:r>
                  <a:rPr lang="en-US" altLang="ja-JP"/>
                  <a:t>mm</a:t>
                </a:r>
                <a:r>
                  <a:rPr lang="ja-JP" altLang="en-US"/>
                  <a:t>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6466952"/>
        <c:crosses val="autoZero"/>
        <c:auto val="1"/>
        <c:lblAlgn val="ctr"/>
        <c:lblOffset val="100"/>
        <c:noMultiLvlLbl val="0"/>
      </c:catAx>
      <c:valAx>
        <c:axId val="50646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z</a:t>
                </a:r>
                <a:r>
                  <a:rPr lang="ja-JP" altLang="en-US"/>
                  <a:t>方向磁力（</a:t>
                </a:r>
                <a:r>
                  <a:rPr lang="en-US" altLang="ja-JP"/>
                  <a:t>N)</a:t>
                </a:r>
                <a:endParaRPr lang="ja-JP" altLang="en-US"/>
              </a:p>
            </c:rich>
          </c:tx>
          <c:overlay val="0"/>
        </c:title>
        <c:numFmt formatCode="0.00000_ 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6467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外半径</a:t>
            </a:r>
            <a:r>
              <a:rPr lang="en-US" altLang="ja-JP"/>
              <a:t>8mm</a:t>
            </a:r>
            <a:endParaRPr lang="ja-JP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磁力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'小磁石　外半径'!$A$2:$A$32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'小磁石　外半径'!$D$2:$D$32</c:f>
              <c:numCache>
                <c:formatCode>General</c:formatCode>
                <c:ptCount val="31"/>
                <c:pt idx="0">
                  <c:v>-1.254926028198153E-3</c:v>
                </c:pt>
                <c:pt idx="1">
                  <c:v>-8.8330946309127939E-3</c:v>
                </c:pt>
                <c:pt idx="2">
                  <c:v>3.2658358865689822E-3</c:v>
                </c:pt>
                <c:pt idx="3">
                  <c:v>5.5003362530637364E-4</c:v>
                </c:pt>
                <c:pt idx="4">
                  <c:v>9.7565934943105639E-3</c:v>
                </c:pt>
                <c:pt idx="5">
                  <c:v>1.142502757624005E-2</c:v>
                </c:pt>
                <c:pt idx="6">
                  <c:v>1.670104105152696E-2</c:v>
                </c:pt>
                <c:pt idx="7">
                  <c:v>2.155414829383754E-3</c:v>
                </c:pt>
                <c:pt idx="8">
                  <c:v>1.6150500730564989E-2</c:v>
                </c:pt>
                <c:pt idx="9">
                  <c:v>9.0443152536654609E-3</c:v>
                </c:pt>
                <c:pt idx="10">
                  <c:v>2.4450035411434059E-2</c:v>
                </c:pt>
                <c:pt idx="11">
                  <c:v>8.1046566618955748E-3</c:v>
                </c:pt>
                <c:pt idx="12">
                  <c:v>3.6526665499580181E-3</c:v>
                </c:pt>
                <c:pt idx="13">
                  <c:v>1.2206446199234181E-2</c:v>
                </c:pt>
                <c:pt idx="14">
                  <c:v>6.5008290830957556E-3</c:v>
                </c:pt>
                <c:pt idx="15">
                  <c:v>8.5557626038894781E-3</c:v>
                </c:pt>
                <c:pt idx="16">
                  <c:v>2.0404980207102689E-2</c:v>
                </c:pt>
                <c:pt idx="17">
                  <c:v>1.6054966422713791E-2</c:v>
                </c:pt>
                <c:pt idx="18">
                  <c:v>1.985370896463878E-2</c:v>
                </c:pt>
                <c:pt idx="19">
                  <c:v>1.8517318626313301E-2</c:v>
                </c:pt>
                <c:pt idx="20">
                  <c:v>1.753472335117599E-2</c:v>
                </c:pt>
                <c:pt idx="21">
                  <c:v>1.2539286927474341E-2</c:v>
                </c:pt>
                <c:pt idx="22">
                  <c:v>7.5351105663121042E-3</c:v>
                </c:pt>
                <c:pt idx="23">
                  <c:v>-8.3336583504326524E-3</c:v>
                </c:pt>
                <c:pt idx="24">
                  <c:v>-2.01415231314207E-3</c:v>
                </c:pt>
                <c:pt idx="25">
                  <c:v>4.6962268290335202E-3</c:v>
                </c:pt>
                <c:pt idx="26">
                  <c:v>-8.9787304287849753E-3</c:v>
                </c:pt>
                <c:pt idx="27">
                  <c:v>4.5971371162278028E-3</c:v>
                </c:pt>
                <c:pt idx="28">
                  <c:v>5.5184252292458484E-3</c:v>
                </c:pt>
                <c:pt idx="29">
                  <c:v>-2.8147042512004111E-3</c:v>
                </c:pt>
                <c:pt idx="30">
                  <c:v>7.4531090118363542E-3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E0-4942-8B85-55421519B763}"/>
            </c:ext>
          </c:extLst>
        </c:ser>
        <c:ser>
          <c:idx val="1"/>
          <c:order val="1"/>
          <c:tx>
            <c:v>重さ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'小磁石　外半径'!$A$2:$A$32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'小磁石　外半径'!$E$2:$E$32</c:f>
              <c:numCache>
                <c:formatCode>General</c:formatCode>
                <c:ptCount val="31"/>
                <c:pt idx="0">
                  <c:v>2.8817268480000009E-2</c:v>
                </c:pt>
                <c:pt idx="1">
                  <c:v>2.8817268480000009E-2</c:v>
                </c:pt>
                <c:pt idx="2">
                  <c:v>2.8817268480000009E-2</c:v>
                </c:pt>
                <c:pt idx="3">
                  <c:v>2.8817268480000009E-2</c:v>
                </c:pt>
                <c:pt idx="4">
                  <c:v>2.8817268480000009E-2</c:v>
                </c:pt>
                <c:pt idx="5">
                  <c:v>2.8817268480000009E-2</c:v>
                </c:pt>
                <c:pt idx="6">
                  <c:v>2.8817268480000009E-2</c:v>
                </c:pt>
                <c:pt idx="7">
                  <c:v>2.8817268480000009E-2</c:v>
                </c:pt>
                <c:pt idx="8">
                  <c:v>2.8817268480000009E-2</c:v>
                </c:pt>
                <c:pt idx="9">
                  <c:v>2.8817268480000009E-2</c:v>
                </c:pt>
                <c:pt idx="10">
                  <c:v>2.8817268480000009E-2</c:v>
                </c:pt>
                <c:pt idx="11">
                  <c:v>2.8817268480000009E-2</c:v>
                </c:pt>
                <c:pt idx="12">
                  <c:v>2.8817268480000009E-2</c:v>
                </c:pt>
                <c:pt idx="13">
                  <c:v>2.8817268480000009E-2</c:v>
                </c:pt>
                <c:pt idx="14">
                  <c:v>2.8817268480000009E-2</c:v>
                </c:pt>
                <c:pt idx="15">
                  <c:v>2.8817268480000009E-2</c:v>
                </c:pt>
                <c:pt idx="16">
                  <c:v>2.8817268480000009E-2</c:v>
                </c:pt>
                <c:pt idx="17">
                  <c:v>2.8817268480000009E-2</c:v>
                </c:pt>
                <c:pt idx="18">
                  <c:v>2.8817268480000009E-2</c:v>
                </c:pt>
                <c:pt idx="19">
                  <c:v>2.8817268480000009E-2</c:v>
                </c:pt>
                <c:pt idx="20">
                  <c:v>2.8817268480000009E-2</c:v>
                </c:pt>
                <c:pt idx="21">
                  <c:v>2.8817268480000009E-2</c:v>
                </c:pt>
                <c:pt idx="22">
                  <c:v>2.8817268480000009E-2</c:v>
                </c:pt>
                <c:pt idx="23">
                  <c:v>2.8817268480000009E-2</c:v>
                </c:pt>
                <c:pt idx="24">
                  <c:v>2.8817268480000009E-2</c:v>
                </c:pt>
                <c:pt idx="25">
                  <c:v>2.8817268480000009E-2</c:v>
                </c:pt>
                <c:pt idx="26">
                  <c:v>2.8817268480000009E-2</c:v>
                </c:pt>
                <c:pt idx="27">
                  <c:v>2.8817268480000009E-2</c:v>
                </c:pt>
                <c:pt idx="28">
                  <c:v>2.8817268480000009E-2</c:v>
                </c:pt>
                <c:pt idx="29">
                  <c:v>2.8817268480000009E-2</c:v>
                </c:pt>
                <c:pt idx="30">
                  <c:v>2.8817268480000009E-2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E0-4942-8B85-55421519B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355688"/>
        <c:axId val="516348472"/>
      </c:lineChart>
      <c:catAx>
        <c:axId val="516355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z</a:t>
                </a:r>
                <a:r>
                  <a:rPr lang="ja-JP" altLang="en-US"/>
                  <a:t>方向距離（ｍｍ）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6348472"/>
        <c:crosses val="autoZero"/>
        <c:auto val="1"/>
        <c:lblAlgn val="ctr"/>
        <c:lblOffset val="100"/>
        <c:noMultiLvlLbl val="0"/>
      </c:catAx>
      <c:valAx>
        <c:axId val="51634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z</a:t>
                </a:r>
                <a:r>
                  <a:rPr lang="ja-JP" altLang="en-US"/>
                  <a:t>方向磁力（</a:t>
                </a:r>
                <a:r>
                  <a:rPr lang="en-US" altLang="ja-JP"/>
                  <a:t>N)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6355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外半径</a:t>
            </a:r>
            <a:r>
              <a:rPr lang="en-US" altLang="ja-JP"/>
              <a:t>9mm</a:t>
            </a:r>
            <a:endParaRPr lang="ja-JP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磁力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'小磁石　外半径'!$F$2:$F$32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'小磁石　外半径'!$I$2:$I$32</c:f>
              <c:numCache>
                <c:formatCode>General</c:formatCode>
                <c:ptCount val="31"/>
                <c:pt idx="0">
                  <c:v>9.1914352192298647E-4</c:v>
                </c:pt>
                <c:pt idx="1">
                  <c:v>3.7668026224270401E-4</c:v>
                </c:pt>
                <c:pt idx="2">
                  <c:v>-3.761212708891422E-3</c:v>
                </c:pt>
                <c:pt idx="3">
                  <c:v>8.9140196965536815E-3</c:v>
                </c:pt>
                <c:pt idx="4">
                  <c:v>8.9392205303463479E-3</c:v>
                </c:pt>
                <c:pt idx="5">
                  <c:v>8.6152612878916245E-3</c:v>
                </c:pt>
                <c:pt idx="6">
                  <c:v>5.6532134178341222E-3</c:v>
                </c:pt>
                <c:pt idx="7">
                  <c:v>1.8447739442912621E-2</c:v>
                </c:pt>
                <c:pt idx="8">
                  <c:v>1.180829817504303E-2</c:v>
                </c:pt>
                <c:pt idx="9">
                  <c:v>9.2821065204873807E-3</c:v>
                </c:pt>
                <c:pt idx="10">
                  <c:v>2.15270674530804E-2</c:v>
                </c:pt>
                <c:pt idx="11">
                  <c:v>1.676384582060958E-2</c:v>
                </c:pt>
                <c:pt idx="12">
                  <c:v>2.597647789534822E-2</c:v>
                </c:pt>
                <c:pt idx="13">
                  <c:v>2.52164672405128E-2</c:v>
                </c:pt>
                <c:pt idx="14">
                  <c:v>2.1720182717157411E-2</c:v>
                </c:pt>
                <c:pt idx="15">
                  <c:v>2.7394544241478792E-2</c:v>
                </c:pt>
                <c:pt idx="16">
                  <c:v>2.1742809342809161E-2</c:v>
                </c:pt>
                <c:pt idx="17">
                  <c:v>2.6413914032110158E-2</c:v>
                </c:pt>
                <c:pt idx="18">
                  <c:v>1.884617068388568E-2</c:v>
                </c:pt>
                <c:pt idx="19">
                  <c:v>3.3494865913210603E-2</c:v>
                </c:pt>
                <c:pt idx="20">
                  <c:v>1.36021086991277E-2</c:v>
                </c:pt>
                <c:pt idx="21">
                  <c:v>6.0573501194260294E-3</c:v>
                </c:pt>
                <c:pt idx="22">
                  <c:v>1.863321840980094E-2</c:v>
                </c:pt>
                <c:pt idx="23">
                  <c:v>8.0780093157253648E-3</c:v>
                </c:pt>
                <c:pt idx="24">
                  <c:v>2.0959798893928749E-2</c:v>
                </c:pt>
                <c:pt idx="25">
                  <c:v>9.7367632341876717E-3</c:v>
                </c:pt>
                <c:pt idx="26">
                  <c:v>-2.926468001982458E-4</c:v>
                </c:pt>
                <c:pt idx="27">
                  <c:v>-1.799859039409964E-3</c:v>
                </c:pt>
                <c:pt idx="28">
                  <c:v>2.2499401317846441E-3</c:v>
                </c:pt>
                <c:pt idx="29">
                  <c:v>-1.8786812293336449E-4</c:v>
                </c:pt>
                <c:pt idx="30">
                  <c:v>-2.23073215881549E-4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F1-402C-87F8-1670AB872E83}"/>
            </c:ext>
          </c:extLst>
        </c:ser>
        <c:ser>
          <c:idx val="1"/>
          <c:order val="1"/>
          <c:tx>
            <c:v>重さ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'小磁石　外半径'!$F$2:$F$32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'小磁石　外半径'!$J$2:$J$32</c:f>
              <c:numCache>
                <c:formatCode>General</c:formatCode>
                <c:ptCount val="31"/>
                <c:pt idx="0">
                  <c:v>4.1378641920000014E-2</c:v>
                </c:pt>
                <c:pt idx="1">
                  <c:v>4.1378641920000014E-2</c:v>
                </c:pt>
                <c:pt idx="2">
                  <c:v>4.1378641920000014E-2</c:v>
                </c:pt>
                <c:pt idx="3">
                  <c:v>4.1378641920000014E-2</c:v>
                </c:pt>
                <c:pt idx="4">
                  <c:v>4.1378641920000014E-2</c:v>
                </c:pt>
                <c:pt idx="5">
                  <c:v>4.1378641920000014E-2</c:v>
                </c:pt>
                <c:pt idx="6">
                  <c:v>4.1378641920000014E-2</c:v>
                </c:pt>
                <c:pt idx="7">
                  <c:v>4.1378641920000014E-2</c:v>
                </c:pt>
                <c:pt idx="8">
                  <c:v>4.1378641920000014E-2</c:v>
                </c:pt>
                <c:pt idx="9">
                  <c:v>4.1378641920000014E-2</c:v>
                </c:pt>
                <c:pt idx="10">
                  <c:v>4.1378641920000014E-2</c:v>
                </c:pt>
                <c:pt idx="11">
                  <c:v>4.1378641920000014E-2</c:v>
                </c:pt>
                <c:pt idx="12">
                  <c:v>4.1378641920000014E-2</c:v>
                </c:pt>
                <c:pt idx="13">
                  <c:v>4.1378641920000014E-2</c:v>
                </c:pt>
                <c:pt idx="14">
                  <c:v>4.1378641920000014E-2</c:v>
                </c:pt>
                <c:pt idx="15">
                  <c:v>4.1378641920000014E-2</c:v>
                </c:pt>
                <c:pt idx="16">
                  <c:v>4.1378641920000014E-2</c:v>
                </c:pt>
                <c:pt idx="17">
                  <c:v>4.1378641920000014E-2</c:v>
                </c:pt>
                <c:pt idx="18">
                  <c:v>4.1378641920000014E-2</c:v>
                </c:pt>
                <c:pt idx="19">
                  <c:v>4.1378641920000014E-2</c:v>
                </c:pt>
                <c:pt idx="20">
                  <c:v>4.1378641920000014E-2</c:v>
                </c:pt>
                <c:pt idx="21">
                  <c:v>4.1378641920000014E-2</c:v>
                </c:pt>
                <c:pt idx="22">
                  <c:v>4.1378641920000014E-2</c:v>
                </c:pt>
                <c:pt idx="23">
                  <c:v>4.1378641920000014E-2</c:v>
                </c:pt>
                <c:pt idx="24">
                  <c:v>4.1378641920000014E-2</c:v>
                </c:pt>
                <c:pt idx="25">
                  <c:v>4.1378641920000014E-2</c:v>
                </c:pt>
                <c:pt idx="26">
                  <c:v>4.1378641920000014E-2</c:v>
                </c:pt>
                <c:pt idx="27">
                  <c:v>4.1378641920000014E-2</c:v>
                </c:pt>
                <c:pt idx="28">
                  <c:v>4.1378641920000014E-2</c:v>
                </c:pt>
                <c:pt idx="29">
                  <c:v>4.1378641920000014E-2</c:v>
                </c:pt>
                <c:pt idx="30">
                  <c:v>4.1378641920000014E-2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F1-402C-87F8-1670AB872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445560"/>
        <c:axId val="260446544"/>
      </c:lineChart>
      <c:catAx>
        <c:axId val="260445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0446544"/>
        <c:crosses val="autoZero"/>
        <c:auto val="1"/>
        <c:lblAlgn val="ctr"/>
        <c:lblOffset val="100"/>
        <c:noMultiLvlLbl val="0"/>
      </c:catAx>
      <c:valAx>
        <c:axId val="26044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044556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外半径</a:t>
            </a:r>
            <a:r>
              <a:rPr lang="en-US" altLang="ja-JP"/>
              <a:t>10mm</a:t>
            </a:r>
            <a:endParaRPr lang="ja-JP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磁力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'小磁石　外半径'!$K$2:$K$32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'小磁石　外半径'!$N$2:$N$32</c:f>
              <c:numCache>
                <c:formatCode>General</c:formatCode>
                <c:ptCount val="31"/>
                <c:pt idx="0">
                  <c:v>-2.6837667470559312E-3</c:v>
                </c:pt>
                <c:pt idx="1">
                  <c:v>3.2079478875835258E-4</c:v>
                </c:pt>
                <c:pt idx="2">
                  <c:v>1.205967828700767E-2</c:v>
                </c:pt>
                <c:pt idx="3">
                  <c:v>1.4354984659251641E-2</c:v>
                </c:pt>
                <c:pt idx="4">
                  <c:v>1.5923979150977138E-2</c:v>
                </c:pt>
                <c:pt idx="5">
                  <c:v>1.371270479145114E-2</c:v>
                </c:pt>
                <c:pt idx="6">
                  <c:v>1.984779381037792E-2</c:v>
                </c:pt>
                <c:pt idx="7">
                  <c:v>1.792824983486271E-2</c:v>
                </c:pt>
                <c:pt idx="8">
                  <c:v>2.7555814731860671E-2</c:v>
                </c:pt>
                <c:pt idx="9">
                  <c:v>3.5843446121186E-2</c:v>
                </c:pt>
                <c:pt idx="10">
                  <c:v>2.1548255109520228E-2</c:v>
                </c:pt>
                <c:pt idx="11">
                  <c:v>2.855014303758192E-2</c:v>
                </c:pt>
                <c:pt idx="12">
                  <c:v>2.1868519894885301E-2</c:v>
                </c:pt>
                <c:pt idx="13">
                  <c:v>3.6134993422377568E-2</c:v>
                </c:pt>
                <c:pt idx="14">
                  <c:v>3.2018988617206492E-2</c:v>
                </c:pt>
                <c:pt idx="15">
                  <c:v>3.2901848605436733E-2</c:v>
                </c:pt>
                <c:pt idx="16">
                  <c:v>2.880559815956537E-2</c:v>
                </c:pt>
                <c:pt idx="17">
                  <c:v>2.7433977342792369E-2</c:v>
                </c:pt>
                <c:pt idx="18">
                  <c:v>2.001357519605346E-2</c:v>
                </c:pt>
                <c:pt idx="19">
                  <c:v>1.256624824787279E-2</c:v>
                </c:pt>
                <c:pt idx="20">
                  <c:v>1.6808692242755718E-2</c:v>
                </c:pt>
                <c:pt idx="21">
                  <c:v>2.1002586165507271E-2</c:v>
                </c:pt>
                <c:pt idx="22">
                  <c:v>-8.2502782200845233E-3</c:v>
                </c:pt>
                <c:pt idx="23">
                  <c:v>7.6115862204200017E-3</c:v>
                </c:pt>
                <c:pt idx="24">
                  <c:v>1.337201569019675E-2</c:v>
                </c:pt>
                <c:pt idx="25">
                  <c:v>2.4262582341708611E-2</c:v>
                </c:pt>
                <c:pt idx="26">
                  <c:v>1.8747280811890681E-2</c:v>
                </c:pt>
                <c:pt idx="27">
                  <c:v>3.4995138443250459E-2</c:v>
                </c:pt>
                <c:pt idx="28">
                  <c:v>1.395628683364741E-2</c:v>
                </c:pt>
                <c:pt idx="29">
                  <c:v>1.3972837721508331E-2</c:v>
                </c:pt>
                <c:pt idx="30">
                  <c:v>8.6137275071740561E-3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83-4B66-8073-A62C9A93FC5B}"/>
            </c:ext>
          </c:extLst>
        </c:ser>
        <c:ser>
          <c:idx val="1"/>
          <c:order val="1"/>
          <c:tx>
            <c:v>重さ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'小磁石　外半径'!$K$2:$K$32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'小磁石　外半径'!$O$2:$O$32</c:f>
              <c:numCache>
                <c:formatCode>General</c:formatCode>
                <c:ptCount val="31"/>
                <c:pt idx="0">
                  <c:v>5.5417823999999997E-2</c:v>
                </c:pt>
                <c:pt idx="1">
                  <c:v>5.5417823999999997E-2</c:v>
                </c:pt>
                <c:pt idx="2">
                  <c:v>5.5417823999999997E-2</c:v>
                </c:pt>
                <c:pt idx="3">
                  <c:v>5.5417823999999997E-2</c:v>
                </c:pt>
                <c:pt idx="4">
                  <c:v>5.5417823999999997E-2</c:v>
                </c:pt>
                <c:pt idx="5">
                  <c:v>5.5417823999999997E-2</c:v>
                </c:pt>
                <c:pt idx="6">
                  <c:v>5.5417823999999997E-2</c:v>
                </c:pt>
                <c:pt idx="7">
                  <c:v>5.5417823999999997E-2</c:v>
                </c:pt>
                <c:pt idx="8">
                  <c:v>5.5417823999999997E-2</c:v>
                </c:pt>
                <c:pt idx="9">
                  <c:v>5.5417823999999997E-2</c:v>
                </c:pt>
                <c:pt idx="10">
                  <c:v>5.5417823999999997E-2</c:v>
                </c:pt>
                <c:pt idx="11">
                  <c:v>5.5417823999999997E-2</c:v>
                </c:pt>
                <c:pt idx="12">
                  <c:v>5.5417823999999997E-2</c:v>
                </c:pt>
                <c:pt idx="13">
                  <c:v>5.5417823999999997E-2</c:v>
                </c:pt>
                <c:pt idx="14">
                  <c:v>5.5417823999999997E-2</c:v>
                </c:pt>
                <c:pt idx="15">
                  <c:v>5.5417823999999997E-2</c:v>
                </c:pt>
                <c:pt idx="16">
                  <c:v>5.5417823999999997E-2</c:v>
                </c:pt>
                <c:pt idx="17">
                  <c:v>5.5417823999999997E-2</c:v>
                </c:pt>
                <c:pt idx="18">
                  <c:v>5.5417823999999997E-2</c:v>
                </c:pt>
                <c:pt idx="19">
                  <c:v>5.5417823999999997E-2</c:v>
                </c:pt>
                <c:pt idx="20">
                  <c:v>5.5417823999999997E-2</c:v>
                </c:pt>
                <c:pt idx="21">
                  <c:v>5.5417823999999997E-2</c:v>
                </c:pt>
                <c:pt idx="22">
                  <c:v>5.5417823999999997E-2</c:v>
                </c:pt>
                <c:pt idx="23">
                  <c:v>5.5417823999999997E-2</c:v>
                </c:pt>
                <c:pt idx="24">
                  <c:v>5.5417823999999997E-2</c:v>
                </c:pt>
                <c:pt idx="25">
                  <c:v>5.5417823999999997E-2</c:v>
                </c:pt>
                <c:pt idx="26">
                  <c:v>5.5417823999999997E-2</c:v>
                </c:pt>
                <c:pt idx="27">
                  <c:v>5.5417823999999997E-2</c:v>
                </c:pt>
                <c:pt idx="28">
                  <c:v>5.5417823999999997E-2</c:v>
                </c:pt>
                <c:pt idx="29">
                  <c:v>5.5417823999999997E-2</c:v>
                </c:pt>
                <c:pt idx="30">
                  <c:v>5.5417823999999997E-2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83-4B66-8073-A62C9A93F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447856"/>
        <c:axId val="260449168"/>
      </c:lineChart>
      <c:catAx>
        <c:axId val="26044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0449168"/>
        <c:crosses val="autoZero"/>
        <c:auto val="1"/>
        <c:lblAlgn val="ctr"/>
        <c:lblOffset val="100"/>
        <c:noMultiLvlLbl val="0"/>
      </c:catAx>
      <c:valAx>
        <c:axId val="2604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044785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外半径</a:t>
            </a:r>
            <a:r>
              <a:rPr lang="en-US" altLang="ja-JP"/>
              <a:t>11㎜</a:t>
            </a:r>
            <a:endParaRPr lang="ja-JP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磁力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'小磁石　外半径'!$P$2:$P$32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'小磁石　外半径'!$S$2:$S$32</c:f>
              <c:numCache>
                <c:formatCode>0.00000_ </c:formatCode>
                <c:ptCount val="31"/>
                <c:pt idx="0">
                  <c:v>1.17512228748477E-2</c:v>
                </c:pt>
                <c:pt idx="1">
                  <c:v>1.8737135333908101E-2</c:v>
                </c:pt>
                <c:pt idx="2">
                  <c:v>2.5663303728939001E-2</c:v>
                </c:pt>
                <c:pt idx="3">
                  <c:v>3.0736238516230401E-2</c:v>
                </c:pt>
                <c:pt idx="4">
                  <c:v>2.0658119075033898E-2</c:v>
                </c:pt>
                <c:pt idx="5">
                  <c:v>3.3770288061575601E-2</c:v>
                </c:pt>
                <c:pt idx="6">
                  <c:v>3.1250927213520498E-2</c:v>
                </c:pt>
                <c:pt idx="7">
                  <c:v>3.1987289829335797E-2</c:v>
                </c:pt>
                <c:pt idx="8">
                  <c:v>3.1437753928029298E-2</c:v>
                </c:pt>
                <c:pt idx="9">
                  <c:v>2.77822616815857E-2</c:v>
                </c:pt>
                <c:pt idx="10">
                  <c:v>4.1423422105701498E-2</c:v>
                </c:pt>
                <c:pt idx="11">
                  <c:v>3.8493551365847999E-2</c:v>
                </c:pt>
                <c:pt idx="12">
                  <c:v>4.6187592864327102E-2</c:v>
                </c:pt>
                <c:pt idx="13">
                  <c:v>4.9341055401839397E-2</c:v>
                </c:pt>
                <c:pt idx="14">
                  <c:v>4.8603204658076701E-2</c:v>
                </c:pt>
                <c:pt idx="15">
                  <c:v>3.7424958738413401E-2</c:v>
                </c:pt>
                <c:pt idx="16">
                  <c:v>3.77079251732566E-2</c:v>
                </c:pt>
                <c:pt idx="17">
                  <c:v>3.37269117674978E-2</c:v>
                </c:pt>
                <c:pt idx="18">
                  <c:v>1.7093989451392899E-2</c:v>
                </c:pt>
                <c:pt idx="19">
                  <c:v>3.1873701882604202E-2</c:v>
                </c:pt>
                <c:pt idx="20">
                  <c:v>1.9002312275930501E-2</c:v>
                </c:pt>
                <c:pt idx="21" formatCode="General">
                  <c:v>6.8001837807515394E-3</c:v>
                </c:pt>
                <c:pt idx="22" formatCode="General">
                  <c:v>3.3094451538701948E-2</c:v>
                </c:pt>
                <c:pt idx="23" formatCode="General">
                  <c:v>2.8196915490165071E-2</c:v>
                </c:pt>
                <c:pt idx="24" formatCode="General">
                  <c:v>2.9588269288327831E-2</c:v>
                </c:pt>
                <c:pt idx="25" formatCode="General">
                  <c:v>6.4626720167524094E-3</c:v>
                </c:pt>
                <c:pt idx="26" formatCode="General">
                  <c:v>2.7647745382752349E-2</c:v>
                </c:pt>
                <c:pt idx="27" formatCode="General">
                  <c:v>2.492599888142492E-2</c:v>
                </c:pt>
                <c:pt idx="28" formatCode="General">
                  <c:v>3.0028532834407849E-2</c:v>
                </c:pt>
                <c:pt idx="29" formatCode="General">
                  <c:v>2.9934948967462179E-2</c:v>
                </c:pt>
                <c:pt idx="30" formatCode="General">
                  <c:v>3.9624856702910549E-2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C3-4B18-B677-088982490BDA}"/>
            </c:ext>
          </c:extLst>
        </c:ser>
        <c:ser>
          <c:idx val="1"/>
          <c:order val="1"/>
          <c:tx>
            <c:v>重さ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'小磁石　外半径'!$P$2:$P$32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'小磁石　外半径'!$T$2:$T$32</c:f>
              <c:numCache>
                <c:formatCode>General</c:formatCode>
                <c:ptCount val="31"/>
                <c:pt idx="0">
                  <c:v>7.0934814720000003E-2</c:v>
                </c:pt>
                <c:pt idx="1">
                  <c:v>7.0934814720000003E-2</c:v>
                </c:pt>
                <c:pt idx="2">
                  <c:v>7.0934814720000003E-2</c:v>
                </c:pt>
                <c:pt idx="3">
                  <c:v>7.0934814720000003E-2</c:v>
                </c:pt>
                <c:pt idx="4">
                  <c:v>7.0934814720000003E-2</c:v>
                </c:pt>
                <c:pt idx="5">
                  <c:v>7.0934814720000003E-2</c:v>
                </c:pt>
                <c:pt idx="6">
                  <c:v>7.0934814720000003E-2</c:v>
                </c:pt>
                <c:pt idx="7">
                  <c:v>7.0934814720000003E-2</c:v>
                </c:pt>
                <c:pt idx="8">
                  <c:v>7.0934814720000003E-2</c:v>
                </c:pt>
                <c:pt idx="9">
                  <c:v>7.0934814720000003E-2</c:v>
                </c:pt>
                <c:pt idx="10">
                  <c:v>7.0934814720000003E-2</c:v>
                </c:pt>
                <c:pt idx="11">
                  <c:v>7.0934814720000003E-2</c:v>
                </c:pt>
                <c:pt idx="12">
                  <c:v>7.0934814720000003E-2</c:v>
                </c:pt>
                <c:pt idx="13">
                  <c:v>7.0934814720000003E-2</c:v>
                </c:pt>
                <c:pt idx="14">
                  <c:v>7.0934814720000003E-2</c:v>
                </c:pt>
                <c:pt idx="15">
                  <c:v>7.0934814720000003E-2</c:v>
                </c:pt>
                <c:pt idx="16">
                  <c:v>7.0934814720000003E-2</c:v>
                </c:pt>
                <c:pt idx="17">
                  <c:v>7.0934814720000003E-2</c:v>
                </c:pt>
                <c:pt idx="18">
                  <c:v>7.0934814720000003E-2</c:v>
                </c:pt>
                <c:pt idx="19">
                  <c:v>7.0934814720000003E-2</c:v>
                </c:pt>
                <c:pt idx="20">
                  <c:v>7.0934814720000003E-2</c:v>
                </c:pt>
                <c:pt idx="21">
                  <c:v>7.0934814720000003E-2</c:v>
                </c:pt>
                <c:pt idx="22">
                  <c:v>7.0934814720000003E-2</c:v>
                </c:pt>
                <c:pt idx="23">
                  <c:v>7.0934814720000003E-2</c:v>
                </c:pt>
                <c:pt idx="24">
                  <c:v>7.0934814720000003E-2</c:v>
                </c:pt>
                <c:pt idx="25">
                  <c:v>7.0934814720000003E-2</c:v>
                </c:pt>
                <c:pt idx="26">
                  <c:v>7.0934814720000003E-2</c:v>
                </c:pt>
                <c:pt idx="27">
                  <c:v>7.0934814720000003E-2</c:v>
                </c:pt>
                <c:pt idx="28">
                  <c:v>7.0934814720000003E-2</c:v>
                </c:pt>
                <c:pt idx="29">
                  <c:v>7.0934814720000003E-2</c:v>
                </c:pt>
                <c:pt idx="30">
                  <c:v>7.0934814720000003E-2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C3-4B18-B677-088982490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141672"/>
        <c:axId val="517141016"/>
      </c:lineChart>
      <c:catAx>
        <c:axId val="51714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7141016"/>
        <c:crosses val="autoZero"/>
        <c:auto val="1"/>
        <c:lblAlgn val="ctr"/>
        <c:lblOffset val="100"/>
        <c:noMultiLvlLbl val="0"/>
      </c:catAx>
      <c:valAx>
        <c:axId val="51714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000_ 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714167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外半径</a:t>
            </a:r>
            <a:r>
              <a:rPr lang="en-US" altLang="ja-JP"/>
              <a:t>12㎜</a:t>
            </a:r>
            <a:endParaRPr lang="ja-JP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磁力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'小磁石　外半径'!$U$2:$U$32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'小磁石　外半径'!$X$2:$X$32</c:f>
              <c:numCache>
                <c:formatCode>General</c:formatCode>
                <c:ptCount val="31"/>
                <c:pt idx="0">
                  <c:v>1.363276193113523E-2</c:v>
                </c:pt>
                <c:pt idx="1">
                  <c:v>3.9875695405613837E-2</c:v>
                </c:pt>
                <c:pt idx="2">
                  <c:v>4.0724917455016607E-2</c:v>
                </c:pt>
                <c:pt idx="3">
                  <c:v>5.0440392138278833E-2</c:v>
                </c:pt>
                <c:pt idx="4">
                  <c:v>3.0623628903350821E-2</c:v>
                </c:pt>
                <c:pt idx="5">
                  <c:v>3.799056026771136E-2</c:v>
                </c:pt>
                <c:pt idx="6">
                  <c:v>4.1390354918894097E-2</c:v>
                </c:pt>
                <c:pt idx="7">
                  <c:v>4.2538088452463263E-2</c:v>
                </c:pt>
                <c:pt idx="8">
                  <c:v>6.0952245017561767E-2</c:v>
                </c:pt>
                <c:pt idx="9">
                  <c:v>4.8467582348230127E-2</c:v>
                </c:pt>
                <c:pt idx="10">
                  <c:v>5.0139195648426907E-2</c:v>
                </c:pt>
                <c:pt idx="11">
                  <c:v>5.6640808704076541E-2</c:v>
                </c:pt>
                <c:pt idx="12">
                  <c:v>4.1290594575516079E-2</c:v>
                </c:pt>
                <c:pt idx="13">
                  <c:v>6.1543280686367323E-2</c:v>
                </c:pt>
                <c:pt idx="14">
                  <c:v>5.2629970112818732E-2</c:v>
                </c:pt>
                <c:pt idx="15">
                  <c:v>2.3313376179612821E-2</c:v>
                </c:pt>
                <c:pt idx="16">
                  <c:v>3.6897394803394407E-2</c:v>
                </c:pt>
                <c:pt idx="17">
                  <c:v>3.1646705626749483E-2</c:v>
                </c:pt>
                <c:pt idx="18">
                  <c:v>3.365136229128577E-2</c:v>
                </c:pt>
                <c:pt idx="19">
                  <c:v>3.6468714982891552E-2</c:v>
                </c:pt>
                <c:pt idx="20">
                  <c:v>2.2707067519499011E-2</c:v>
                </c:pt>
                <c:pt idx="21">
                  <c:v>4.4453719954530631E-2</c:v>
                </c:pt>
                <c:pt idx="22">
                  <c:v>3.6942929255073732E-2</c:v>
                </c:pt>
                <c:pt idx="23">
                  <c:v>3.3648815119494933E-2</c:v>
                </c:pt>
                <c:pt idx="24">
                  <c:v>3.3853798973060803E-2</c:v>
                </c:pt>
                <c:pt idx="25">
                  <c:v>4.4520646437800362E-2</c:v>
                </c:pt>
                <c:pt idx="26">
                  <c:v>3.8154788601375618E-2</c:v>
                </c:pt>
                <c:pt idx="27">
                  <c:v>2.438127797930751E-2</c:v>
                </c:pt>
                <c:pt idx="28">
                  <c:v>3.2582038718723803E-2</c:v>
                </c:pt>
                <c:pt idx="29">
                  <c:v>3.9121549593157667E-2</c:v>
                </c:pt>
                <c:pt idx="30">
                  <c:v>2.333222077026657E-2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99-4379-9800-47542F71C75D}"/>
            </c:ext>
          </c:extLst>
        </c:ser>
        <c:ser>
          <c:idx val="1"/>
          <c:order val="1"/>
          <c:tx>
            <c:v>重さ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'小磁石　外半径'!$U$2:$U$32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'小磁石　外半径'!$Y$2:$Y$32</c:f>
              <c:numCache>
                <c:formatCode>General</c:formatCode>
                <c:ptCount val="31"/>
                <c:pt idx="0">
                  <c:v>8.7929614079999996E-2</c:v>
                </c:pt>
                <c:pt idx="1">
                  <c:v>8.7929614079999996E-2</c:v>
                </c:pt>
                <c:pt idx="2">
                  <c:v>8.7929614079999996E-2</c:v>
                </c:pt>
                <c:pt idx="3">
                  <c:v>8.7929614079999996E-2</c:v>
                </c:pt>
                <c:pt idx="4">
                  <c:v>8.7929614079999996E-2</c:v>
                </c:pt>
                <c:pt idx="5">
                  <c:v>8.7929614079999996E-2</c:v>
                </c:pt>
                <c:pt idx="6">
                  <c:v>8.7929614079999996E-2</c:v>
                </c:pt>
                <c:pt idx="7">
                  <c:v>8.7929614079999996E-2</c:v>
                </c:pt>
                <c:pt idx="8">
                  <c:v>8.7929614079999996E-2</c:v>
                </c:pt>
                <c:pt idx="9">
                  <c:v>8.7929614079999996E-2</c:v>
                </c:pt>
                <c:pt idx="10">
                  <c:v>8.7929614079999996E-2</c:v>
                </c:pt>
                <c:pt idx="11">
                  <c:v>8.7929614079999996E-2</c:v>
                </c:pt>
                <c:pt idx="12">
                  <c:v>8.7929614079999996E-2</c:v>
                </c:pt>
                <c:pt idx="13">
                  <c:v>8.7929614079999996E-2</c:v>
                </c:pt>
                <c:pt idx="14">
                  <c:v>8.7929614079999996E-2</c:v>
                </c:pt>
                <c:pt idx="15">
                  <c:v>8.7929614079999996E-2</c:v>
                </c:pt>
                <c:pt idx="16">
                  <c:v>8.7929614079999996E-2</c:v>
                </c:pt>
                <c:pt idx="17">
                  <c:v>8.7929614079999996E-2</c:v>
                </c:pt>
                <c:pt idx="18">
                  <c:v>8.7929614079999996E-2</c:v>
                </c:pt>
                <c:pt idx="19">
                  <c:v>8.7929614079999996E-2</c:v>
                </c:pt>
                <c:pt idx="20">
                  <c:v>8.7929614079999996E-2</c:v>
                </c:pt>
                <c:pt idx="21">
                  <c:v>8.7929614079999996E-2</c:v>
                </c:pt>
                <c:pt idx="22">
                  <c:v>8.7929614079999996E-2</c:v>
                </c:pt>
                <c:pt idx="23">
                  <c:v>8.7929614079999996E-2</c:v>
                </c:pt>
                <c:pt idx="24">
                  <c:v>8.7929614079999996E-2</c:v>
                </c:pt>
                <c:pt idx="25">
                  <c:v>8.7929614079999996E-2</c:v>
                </c:pt>
                <c:pt idx="26">
                  <c:v>8.7929614079999996E-2</c:v>
                </c:pt>
                <c:pt idx="27">
                  <c:v>8.7929614079999996E-2</c:v>
                </c:pt>
                <c:pt idx="28">
                  <c:v>8.7929614079999996E-2</c:v>
                </c:pt>
                <c:pt idx="29">
                  <c:v>8.7929614079999996E-2</c:v>
                </c:pt>
                <c:pt idx="30">
                  <c:v>8.7929614079999996E-2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99-4379-9800-47542F71C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081568"/>
        <c:axId val="527080584"/>
      </c:lineChart>
      <c:catAx>
        <c:axId val="52708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7080584"/>
        <c:crosses val="autoZero"/>
        <c:auto val="1"/>
        <c:lblAlgn val="ctr"/>
        <c:lblOffset val="100"/>
        <c:noMultiLvlLbl val="0"/>
      </c:catAx>
      <c:valAx>
        <c:axId val="52708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708156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外半径</a:t>
            </a:r>
            <a:r>
              <a:rPr lang="en-US" altLang="ja-JP"/>
              <a:t>13</a:t>
            </a:r>
            <a:r>
              <a:rPr lang="ja-JP" altLang="en-US"/>
              <a:t>㎜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磁力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'小磁石　外半径'!$Z$2:$Z$32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'小磁石　外半径'!$AC$2:$AC$32</c:f>
              <c:numCache>
                <c:formatCode>General</c:formatCode>
                <c:ptCount val="31"/>
                <c:pt idx="0">
                  <c:v>3.2180926644711373E-2</c:v>
                </c:pt>
                <c:pt idx="1">
                  <c:v>4.6897791416184581E-2</c:v>
                </c:pt>
                <c:pt idx="2">
                  <c:v>5.0610672146786689E-2</c:v>
                </c:pt>
                <c:pt idx="3">
                  <c:v>4.6178176645746943E-2</c:v>
                </c:pt>
                <c:pt idx="4">
                  <c:v>5.356412320968456E-2</c:v>
                </c:pt>
                <c:pt idx="5">
                  <c:v>5.1871263498277739E-2</c:v>
                </c:pt>
                <c:pt idx="6">
                  <c:v>7.3019356272852498E-2</c:v>
                </c:pt>
                <c:pt idx="7">
                  <c:v>6.4159533291178558E-2</c:v>
                </c:pt>
                <c:pt idx="8">
                  <c:v>6.8981700234819351E-2</c:v>
                </c:pt>
                <c:pt idx="9">
                  <c:v>6.4729532727896277E-2</c:v>
                </c:pt>
                <c:pt idx="10">
                  <c:v>5.5414804109029693E-2</c:v>
                </c:pt>
                <c:pt idx="11">
                  <c:v>6.608574600243286E-2</c:v>
                </c:pt>
                <c:pt idx="12">
                  <c:v>7.0736782781828281E-2</c:v>
                </c:pt>
                <c:pt idx="13">
                  <c:v>4.9959852117489018E-2</c:v>
                </c:pt>
                <c:pt idx="14">
                  <c:v>5.7580303083788267E-2</c:v>
                </c:pt>
                <c:pt idx="15">
                  <c:v>4.2154576177700701E-2</c:v>
                </c:pt>
                <c:pt idx="16">
                  <c:v>5.8284212833873618E-2</c:v>
                </c:pt>
                <c:pt idx="17">
                  <c:v>6.4471403614683273E-2</c:v>
                </c:pt>
                <c:pt idx="18">
                  <c:v>6.0745535251559561E-2</c:v>
                </c:pt>
                <c:pt idx="19">
                  <c:v>6.792811971483434E-2</c:v>
                </c:pt>
                <c:pt idx="20">
                  <c:v>5.6416438158243917E-2</c:v>
                </c:pt>
                <c:pt idx="21">
                  <c:v>6.1237922214797243E-2</c:v>
                </c:pt>
                <c:pt idx="22">
                  <c:v>3.8640625825994111E-2</c:v>
                </c:pt>
                <c:pt idx="23">
                  <c:v>3.1012530238859051E-2</c:v>
                </c:pt>
                <c:pt idx="24">
                  <c:v>4.0767088798515032E-2</c:v>
                </c:pt>
                <c:pt idx="25">
                  <c:v>4.7326828929858407E-2</c:v>
                </c:pt>
                <c:pt idx="26">
                  <c:v>5.0774294581817488E-2</c:v>
                </c:pt>
                <c:pt idx="27">
                  <c:v>5.7943593326466231E-2</c:v>
                </c:pt>
                <c:pt idx="28">
                  <c:v>8.5600905442448586E-3</c:v>
                </c:pt>
                <c:pt idx="29">
                  <c:v>1.536522445246574E-2</c:v>
                </c:pt>
                <c:pt idx="30">
                  <c:v>3.8950580369413117E-2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D9-46E7-85E1-D0E65B1253DA}"/>
            </c:ext>
          </c:extLst>
        </c:ser>
        <c:ser>
          <c:idx val="1"/>
          <c:order val="1"/>
          <c:tx>
            <c:v>重さ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'小磁石　外半径'!$Z$2:$Z$32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'小磁石　外半径'!$AD$2:$AD$32</c:f>
              <c:numCache>
                <c:formatCode>General</c:formatCode>
                <c:ptCount val="31"/>
                <c:pt idx="0">
                  <c:v>0.10640222208000003</c:v>
                </c:pt>
                <c:pt idx="1">
                  <c:v>0.10640222208000003</c:v>
                </c:pt>
                <c:pt idx="2">
                  <c:v>0.10640222208000003</c:v>
                </c:pt>
                <c:pt idx="3">
                  <c:v>0.10640222208000003</c:v>
                </c:pt>
                <c:pt idx="4">
                  <c:v>0.10640222208000003</c:v>
                </c:pt>
                <c:pt idx="5">
                  <c:v>0.10640222208000003</c:v>
                </c:pt>
                <c:pt idx="6">
                  <c:v>0.10640222208000003</c:v>
                </c:pt>
                <c:pt idx="7">
                  <c:v>0.10640222208000003</c:v>
                </c:pt>
                <c:pt idx="8">
                  <c:v>0.10640222208000003</c:v>
                </c:pt>
                <c:pt idx="9">
                  <c:v>0.10640222208000003</c:v>
                </c:pt>
                <c:pt idx="10">
                  <c:v>0.10640222208000003</c:v>
                </c:pt>
                <c:pt idx="11">
                  <c:v>0.10640222208000003</c:v>
                </c:pt>
                <c:pt idx="12">
                  <c:v>0.10640222208000003</c:v>
                </c:pt>
                <c:pt idx="13">
                  <c:v>0.10640222208000003</c:v>
                </c:pt>
                <c:pt idx="14">
                  <c:v>0.10640222208000003</c:v>
                </c:pt>
                <c:pt idx="15">
                  <c:v>0.10640222208000003</c:v>
                </c:pt>
                <c:pt idx="16">
                  <c:v>0.10640222208000003</c:v>
                </c:pt>
                <c:pt idx="17">
                  <c:v>0.10640222208000003</c:v>
                </c:pt>
                <c:pt idx="18">
                  <c:v>0.10640222208000003</c:v>
                </c:pt>
                <c:pt idx="19">
                  <c:v>0.10640222208000003</c:v>
                </c:pt>
                <c:pt idx="20">
                  <c:v>0.10640222208000003</c:v>
                </c:pt>
                <c:pt idx="21">
                  <c:v>0.10640222208000003</c:v>
                </c:pt>
                <c:pt idx="22">
                  <c:v>0.10640222208000003</c:v>
                </c:pt>
                <c:pt idx="23">
                  <c:v>0.10640222208000003</c:v>
                </c:pt>
                <c:pt idx="24">
                  <c:v>0.10640222208000003</c:v>
                </c:pt>
                <c:pt idx="25">
                  <c:v>0.10640222208000003</c:v>
                </c:pt>
                <c:pt idx="26">
                  <c:v>0.10640222208000003</c:v>
                </c:pt>
                <c:pt idx="27">
                  <c:v>0.10640222208000003</c:v>
                </c:pt>
                <c:pt idx="28">
                  <c:v>0.10640222208000003</c:v>
                </c:pt>
                <c:pt idx="29">
                  <c:v>0.10640222208000003</c:v>
                </c:pt>
                <c:pt idx="30">
                  <c:v>0.10640222208000003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D9-46E7-85E1-D0E65B125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358440"/>
        <c:axId val="519353192"/>
      </c:lineChart>
      <c:catAx>
        <c:axId val="51935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9353192"/>
        <c:crosses val="autoZero"/>
        <c:auto val="1"/>
        <c:lblAlgn val="ctr"/>
        <c:lblOffset val="100"/>
        <c:noMultiLvlLbl val="0"/>
      </c:catAx>
      <c:valAx>
        <c:axId val="51935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935844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外半径</a:t>
            </a:r>
            <a:r>
              <a:rPr lang="en-US" altLang="ja-JP"/>
              <a:t>14</a:t>
            </a:r>
            <a:r>
              <a:rPr lang="ja-JP" altLang="en-US"/>
              <a:t>㎜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磁力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'小磁石　外半径'!$AE$2:$AE$32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'小磁石　外半径'!$AH$2:$AH$32</c:f>
              <c:numCache>
                <c:formatCode>General</c:formatCode>
                <c:ptCount val="31"/>
                <c:pt idx="0">
                  <c:v>4.4445179718261951E-2</c:v>
                </c:pt>
                <c:pt idx="1">
                  <c:v>7.1118307492046534E-2</c:v>
                </c:pt>
                <c:pt idx="2">
                  <c:v>6.1960770347506779E-2</c:v>
                </c:pt>
                <c:pt idx="3">
                  <c:v>6.7891299004354977E-2</c:v>
                </c:pt>
                <c:pt idx="4">
                  <c:v>7.769845258244111E-2</c:v>
                </c:pt>
                <c:pt idx="5">
                  <c:v>7.5053811142152468E-2</c:v>
                </c:pt>
                <c:pt idx="6">
                  <c:v>7.5063759572750299E-2</c:v>
                </c:pt>
                <c:pt idx="7">
                  <c:v>7.8197608170104613E-2</c:v>
                </c:pt>
                <c:pt idx="8">
                  <c:v>8.6636494088275659E-2</c:v>
                </c:pt>
                <c:pt idx="9">
                  <c:v>6.5734036728471529E-2</c:v>
                </c:pt>
                <c:pt idx="10">
                  <c:v>8.8068374815134826E-2</c:v>
                </c:pt>
                <c:pt idx="11">
                  <c:v>6.6415377606980117E-2</c:v>
                </c:pt>
                <c:pt idx="12">
                  <c:v>8.0205194070604502E-2</c:v>
                </c:pt>
                <c:pt idx="13">
                  <c:v>7.4719890158475327E-2</c:v>
                </c:pt>
                <c:pt idx="14">
                  <c:v>6.6416817121444427E-2</c:v>
                </c:pt>
                <c:pt idx="15">
                  <c:v>9.4306384348637071E-2</c:v>
                </c:pt>
                <c:pt idx="16">
                  <c:v>5.97275644994789E-2</c:v>
                </c:pt>
                <c:pt idx="17">
                  <c:v>7.3088510960038322E-2</c:v>
                </c:pt>
                <c:pt idx="18">
                  <c:v>7.0059839374518498E-2</c:v>
                </c:pt>
                <c:pt idx="19">
                  <c:v>6.7822162392296909E-2</c:v>
                </c:pt>
                <c:pt idx="20">
                  <c:v>7.2515789000720199E-2</c:v>
                </c:pt>
                <c:pt idx="21">
                  <c:v>5.6863636794453137E-2</c:v>
                </c:pt>
                <c:pt idx="22">
                  <c:v>5.8395410927774137E-2</c:v>
                </c:pt>
                <c:pt idx="23">
                  <c:v>7.0282669885544324E-2</c:v>
                </c:pt>
                <c:pt idx="24">
                  <c:v>5.6119163914846518E-2</c:v>
                </c:pt>
                <c:pt idx="25">
                  <c:v>6.3355970238988285E-2</c:v>
                </c:pt>
                <c:pt idx="26">
                  <c:v>2.8408582870408799E-2</c:v>
                </c:pt>
                <c:pt idx="27">
                  <c:v>4.3557187891255761E-2</c:v>
                </c:pt>
                <c:pt idx="28">
                  <c:v>6.2162555394446289E-2</c:v>
                </c:pt>
                <c:pt idx="29">
                  <c:v>3.0480896762593059E-2</c:v>
                </c:pt>
                <c:pt idx="30">
                  <c:v>2.5388453524926378E-2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AA-4438-843C-E832D48E9EDD}"/>
            </c:ext>
          </c:extLst>
        </c:ser>
        <c:ser>
          <c:idx val="1"/>
          <c:order val="1"/>
          <c:tx>
            <c:v>重さ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'小磁石　外半径'!$AE$2:$AE$32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'小磁石　外半径'!$AI$2:$AI$32</c:f>
              <c:numCache>
                <c:formatCode>General</c:formatCode>
                <c:ptCount val="31"/>
                <c:pt idx="0">
                  <c:v>0.12635263871999999</c:v>
                </c:pt>
                <c:pt idx="1">
                  <c:v>0.12635263871999999</c:v>
                </c:pt>
                <c:pt idx="2">
                  <c:v>0.12635263871999999</c:v>
                </c:pt>
                <c:pt idx="3">
                  <c:v>0.12635263871999999</c:v>
                </c:pt>
                <c:pt idx="4">
                  <c:v>0.12635263871999999</c:v>
                </c:pt>
                <c:pt idx="5">
                  <c:v>0.12635263871999999</c:v>
                </c:pt>
                <c:pt idx="6">
                  <c:v>0.12635263871999999</c:v>
                </c:pt>
                <c:pt idx="7">
                  <c:v>0.12635263871999999</c:v>
                </c:pt>
                <c:pt idx="8">
                  <c:v>0.12635263871999999</c:v>
                </c:pt>
                <c:pt idx="9">
                  <c:v>0.12635263871999999</c:v>
                </c:pt>
                <c:pt idx="10">
                  <c:v>0.12635263871999999</c:v>
                </c:pt>
                <c:pt idx="11">
                  <c:v>0.12635263871999999</c:v>
                </c:pt>
                <c:pt idx="12">
                  <c:v>0.12635263871999999</c:v>
                </c:pt>
                <c:pt idx="13">
                  <c:v>0.12635263871999999</c:v>
                </c:pt>
                <c:pt idx="14">
                  <c:v>0.12635263871999999</c:v>
                </c:pt>
                <c:pt idx="15">
                  <c:v>0.12635263871999999</c:v>
                </c:pt>
                <c:pt idx="16">
                  <c:v>0.12635263871999999</c:v>
                </c:pt>
                <c:pt idx="17">
                  <c:v>0.12635263871999999</c:v>
                </c:pt>
                <c:pt idx="18">
                  <c:v>0.12635263871999999</c:v>
                </c:pt>
                <c:pt idx="19">
                  <c:v>0.12635263871999999</c:v>
                </c:pt>
                <c:pt idx="20">
                  <c:v>0.12635263871999999</c:v>
                </c:pt>
                <c:pt idx="21">
                  <c:v>0.12635263871999999</c:v>
                </c:pt>
                <c:pt idx="22">
                  <c:v>0.12635263871999999</c:v>
                </c:pt>
                <c:pt idx="23">
                  <c:v>0.12635263871999999</c:v>
                </c:pt>
                <c:pt idx="24">
                  <c:v>0.12635263871999999</c:v>
                </c:pt>
                <c:pt idx="25">
                  <c:v>0.12635263871999999</c:v>
                </c:pt>
                <c:pt idx="26">
                  <c:v>0.12635263871999999</c:v>
                </c:pt>
                <c:pt idx="27">
                  <c:v>0.12635263871999999</c:v>
                </c:pt>
                <c:pt idx="28">
                  <c:v>0.12635263871999999</c:v>
                </c:pt>
                <c:pt idx="29">
                  <c:v>0.12635263871999999</c:v>
                </c:pt>
                <c:pt idx="30">
                  <c:v>0.12635263871999999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AA-4438-843C-E832D48E9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396672"/>
        <c:axId val="595024688"/>
      </c:lineChart>
      <c:catAx>
        <c:axId val="51239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5024688"/>
        <c:crosses val="autoZero"/>
        <c:auto val="1"/>
        <c:lblAlgn val="ctr"/>
        <c:lblOffset val="100"/>
        <c:noMultiLvlLbl val="0"/>
      </c:catAx>
      <c:valAx>
        <c:axId val="59502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239667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外半径</a:t>
            </a:r>
            <a:r>
              <a:rPr lang="en-US" altLang="ja-JP"/>
              <a:t>15</a:t>
            </a:r>
            <a:r>
              <a:rPr lang="ja-JP" altLang="en-US"/>
              <a:t>㎜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磁力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'小磁石　外半径'!$AJ$2:$AJ$32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'小磁石　外半径'!$AM$2:$AM$32</c:f>
              <c:numCache>
                <c:formatCode>General</c:formatCode>
                <c:ptCount val="31"/>
                <c:pt idx="0">
                  <c:v>6.1050074487017311E-2</c:v>
                </c:pt>
                <c:pt idx="1">
                  <c:v>7.9191956898125193E-2</c:v>
                </c:pt>
                <c:pt idx="2">
                  <c:v>8.1875213898664118E-2</c:v>
                </c:pt>
                <c:pt idx="3">
                  <c:v>7.5436419268765417E-2</c:v>
                </c:pt>
                <c:pt idx="4">
                  <c:v>9.2589253298645591E-2</c:v>
                </c:pt>
                <c:pt idx="5">
                  <c:v>9.4662837800097724E-2</c:v>
                </c:pt>
                <c:pt idx="6">
                  <c:v>0.1044318371620947</c:v>
                </c:pt>
                <c:pt idx="7">
                  <c:v>0.1063181857841209</c:v>
                </c:pt>
                <c:pt idx="8">
                  <c:v>0.1075033736232307</c:v>
                </c:pt>
                <c:pt idx="9">
                  <c:v>9.9596721661079538E-2</c:v>
                </c:pt>
                <c:pt idx="10">
                  <c:v>0.1008184583798335</c:v>
                </c:pt>
                <c:pt idx="11">
                  <c:v>9.1189852266304106E-2</c:v>
                </c:pt>
                <c:pt idx="12">
                  <c:v>8.4885828916643855E-2</c:v>
                </c:pt>
                <c:pt idx="13">
                  <c:v>0.10024716313655629</c:v>
                </c:pt>
                <c:pt idx="14">
                  <c:v>9.7507371954692196E-2</c:v>
                </c:pt>
                <c:pt idx="15">
                  <c:v>9.5341399455554518E-2</c:v>
                </c:pt>
                <c:pt idx="16">
                  <c:v>0.1012337008809118</c:v>
                </c:pt>
                <c:pt idx="17">
                  <c:v>9.5595803301940119E-2</c:v>
                </c:pt>
                <c:pt idx="18">
                  <c:v>8.2251105896771079E-2</c:v>
                </c:pt>
                <c:pt idx="19">
                  <c:v>9.4683999189079215E-2</c:v>
                </c:pt>
                <c:pt idx="20">
                  <c:v>8.7613487628076053E-2</c:v>
                </c:pt>
                <c:pt idx="21">
                  <c:v>7.1362791692067884E-2</c:v>
                </c:pt>
                <c:pt idx="22">
                  <c:v>8.838703718529084E-2</c:v>
                </c:pt>
                <c:pt idx="23">
                  <c:v>7.2360738229257565E-2</c:v>
                </c:pt>
                <c:pt idx="24">
                  <c:v>7.396931097857283E-2</c:v>
                </c:pt>
                <c:pt idx="25">
                  <c:v>7.8126936905862837E-2</c:v>
                </c:pt>
                <c:pt idx="26">
                  <c:v>7.5300848271486157E-2</c:v>
                </c:pt>
                <c:pt idx="27">
                  <c:v>9.0609250136878594E-2</c:v>
                </c:pt>
                <c:pt idx="28">
                  <c:v>6.9639018914938733E-2</c:v>
                </c:pt>
                <c:pt idx="29">
                  <c:v>7.0247968348328582E-2</c:v>
                </c:pt>
                <c:pt idx="30">
                  <c:v>6.6515040119569852E-2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2-4A00-B766-E1AFB633B26D}"/>
            </c:ext>
          </c:extLst>
        </c:ser>
        <c:ser>
          <c:idx val="1"/>
          <c:order val="1"/>
          <c:tx>
            <c:v>重さ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'小磁石　外半径'!$AJ$2:$AJ$32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'小磁石　外半径'!$AN$2:$AN$32</c:f>
              <c:numCache>
                <c:formatCode>General</c:formatCode>
                <c:ptCount val="31"/>
                <c:pt idx="0">
                  <c:v>0.14778086400000001</c:v>
                </c:pt>
                <c:pt idx="1">
                  <c:v>0.14778086400000001</c:v>
                </c:pt>
                <c:pt idx="2">
                  <c:v>0.14778086400000001</c:v>
                </c:pt>
                <c:pt idx="3">
                  <c:v>0.14778086400000001</c:v>
                </c:pt>
                <c:pt idx="4">
                  <c:v>0.14778086400000001</c:v>
                </c:pt>
                <c:pt idx="5">
                  <c:v>0.14778086400000001</c:v>
                </c:pt>
                <c:pt idx="6">
                  <c:v>0.14778086400000001</c:v>
                </c:pt>
                <c:pt idx="7">
                  <c:v>0.14778086400000001</c:v>
                </c:pt>
                <c:pt idx="8">
                  <c:v>0.14778086400000001</c:v>
                </c:pt>
                <c:pt idx="9">
                  <c:v>0.14778086400000001</c:v>
                </c:pt>
                <c:pt idx="10">
                  <c:v>0.14778086400000001</c:v>
                </c:pt>
                <c:pt idx="11">
                  <c:v>0.14778086400000001</c:v>
                </c:pt>
                <c:pt idx="12">
                  <c:v>0.14778086400000001</c:v>
                </c:pt>
                <c:pt idx="13">
                  <c:v>0.14778086400000001</c:v>
                </c:pt>
                <c:pt idx="14">
                  <c:v>0.14778086400000001</c:v>
                </c:pt>
                <c:pt idx="15">
                  <c:v>0.14778086400000001</c:v>
                </c:pt>
                <c:pt idx="16">
                  <c:v>0.14778086400000001</c:v>
                </c:pt>
                <c:pt idx="17">
                  <c:v>0.14778086400000001</c:v>
                </c:pt>
                <c:pt idx="18">
                  <c:v>0.14778086400000001</c:v>
                </c:pt>
                <c:pt idx="19">
                  <c:v>0.14778086400000001</c:v>
                </c:pt>
                <c:pt idx="20">
                  <c:v>0.14778086400000001</c:v>
                </c:pt>
                <c:pt idx="21">
                  <c:v>0.14778086400000001</c:v>
                </c:pt>
                <c:pt idx="22">
                  <c:v>0.14778086400000001</c:v>
                </c:pt>
                <c:pt idx="23">
                  <c:v>0.14778086400000001</c:v>
                </c:pt>
                <c:pt idx="24">
                  <c:v>0.14778086400000001</c:v>
                </c:pt>
                <c:pt idx="25">
                  <c:v>0.14778086400000001</c:v>
                </c:pt>
                <c:pt idx="26">
                  <c:v>0.14778086400000001</c:v>
                </c:pt>
                <c:pt idx="27">
                  <c:v>0.14778086400000001</c:v>
                </c:pt>
                <c:pt idx="28">
                  <c:v>0.14778086400000001</c:v>
                </c:pt>
                <c:pt idx="29">
                  <c:v>0.14778086400000001</c:v>
                </c:pt>
                <c:pt idx="30">
                  <c:v>0.14778086400000001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2-4A00-B766-E1AFB633B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043056"/>
        <c:axId val="595049944"/>
      </c:lineChart>
      <c:catAx>
        <c:axId val="59504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5049944"/>
        <c:crosses val="autoZero"/>
        <c:auto val="1"/>
        <c:lblAlgn val="ctr"/>
        <c:lblOffset val="100"/>
        <c:noMultiLvlLbl val="0"/>
      </c:catAx>
      <c:valAx>
        <c:axId val="59504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504305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厚さ</a:t>
            </a:r>
            <a:r>
              <a:rPr lang="en-US" altLang="ja-JP"/>
              <a:t>4㎜</a:t>
            </a:r>
            <a:endParaRPr lang="ja-JP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'小磁石　厚さ'!$K$2:$K$22</c:f>
              <c:numCache>
                <c:formatCode>General</c:formatCode>
                <c:ptCount val="2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</c:numCache>
            </c:numRef>
          </c:cat>
          <c:val>
            <c:numRef>
              <c:f>'小磁石　厚さ'!$N$2:$N$22</c:f>
              <c:numCache>
                <c:formatCode>0.00000_ </c:formatCode>
                <c:ptCount val="21"/>
                <c:pt idx="0">
                  <c:v>2.4518221197763541E-2</c:v>
                </c:pt>
                <c:pt idx="1">
                  <c:v>3.218136184432939E-2</c:v>
                </c:pt>
                <c:pt idx="2">
                  <c:v>4.9564383304337073E-2</c:v>
                </c:pt>
                <c:pt idx="3">
                  <c:v>5.5539598984869751E-2</c:v>
                </c:pt>
                <c:pt idx="4">
                  <c:v>6.0843717729422701E-2</c:v>
                </c:pt>
                <c:pt idx="5">
                  <c:v>4.5381684031987807E-2</c:v>
                </c:pt>
                <c:pt idx="6">
                  <c:v>5.7200666898309507E-2</c:v>
                </c:pt>
                <c:pt idx="7">
                  <c:v>6.0663465358708139E-2</c:v>
                </c:pt>
                <c:pt idx="8">
                  <c:v>6.6471049799668946E-2</c:v>
                </c:pt>
                <c:pt idx="9">
                  <c:v>5.8409815793652217E-2</c:v>
                </c:pt>
                <c:pt idx="10">
                  <c:v>4.3561296069968128E-2</c:v>
                </c:pt>
                <c:pt idx="11">
                  <c:v>6.4767272475790019E-2</c:v>
                </c:pt>
                <c:pt idx="12">
                  <c:v>5.770551336739424E-2</c:v>
                </c:pt>
                <c:pt idx="13">
                  <c:v>5.0969476588297209E-2</c:v>
                </c:pt>
                <c:pt idx="14">
                  <c:v>5.7017441493161528E-2</c:v>
                </c:pt>
                <c:pt idx="15">
                  <c:v>4.0211112922027677E-2</c:v>
                </c:pt>
                <c:pt idx="16">
                  <c:v>4.816291193395008E-2</c:v>
                </c:pt>
                <c:pt idx="17">
                  <c:v>5.3162668739958223E-2</c:v>
                </c:pt>
                <c:pt idx="18">
                  <c:v>5.9020689808242578E-2</c:v>
                </c:pt>
                <c:pt idx="19">
                  <c:v>4.7151485688540988E-2</c:v>
                </c:pt>
                <c:pt idx="20">
                  <c:v>5.1864097948344429E-2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A8-40F4-98DE-B0E8BC125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040576"/>
        <c:axId val="579039264"/>
      </c:lineChart>
      <c:catAx>
        <c:axId val="57904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039264"/>
        <c:crosses val="autoZero"/>
        <c:auto val="1"/>
        <c:lblAlgn val="ctr"/>
        <c:lblOffset val="100"/>
        <c:noMultiLvlLbl val="0"/>
      </c:catAx>
      <c:valAx>
        <c:axId val="5790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000_ 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040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外半径</a:t>
            </a:r>
            <a:r>
              <a:rPr lang="en-US" altLang="ja-JP"/>
              <a:t>16</a:t>
            </a:r>
            <a:r>
              <a:rPr lang="ja-JP" altLang="en-US"/>
              <a:t>㎜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磁力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'小磁石　外半径'!$AO$2:$AO$32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'小磁石　外半径'!$AR$2:$AR$32</c:f>
              <c:numCache>
                <c:formatCode>General</c:formatCode>
                <c:ptCount val="31"/>
                <c:pt idx="0">
                  <c:v>6.8231794302115123E-2</c:v>
                </c:pt>
                <c:pt idx="1">
                  <c:v>9.668107372683192E-2</c:v>
                </c:pt>
                <c:pt idx="2">
                  <c:v>9.1223497775377541E-2</c:v>
                </c:pt>
                <c:pt idx="3">
                  <c:v>0.1088310464102084</c:v>
                </c:pt>
                <c:pt idx="4">
                  <c:v>0.11415591377653039</c:v>
                </c:pt>
                <c:pt idx="5">
                  <c:v>0.1122174599020751</c:v>
                </c:pt>
                <c:pt idx="6">
                  <c:v>0.1212593926809028</c:v>
                </c:pt>
                <c:pt idx="7">
                  <c:v>0.1267191820771531</c:v>
                </c:pt>
                <c:pt idx="8">
                  <c:v>0.1300819309411386</c:v>
                </c:pt>
                <c:pt idx="9">
                  <c:v>0.1232900993760804</c:v>
                </c:pt>
                <c:pt idx="10">
                  <c:v>0.12788147586690421</c:v>
                </c:pt>
                <c:pt idx="11">
                  <c:v>0.13233451211703409</c:v>
                </c:pt>
                <c:pt idx="12">
                  <c:v>0.13386223515135409</c:v>
                </c:pt>
                <c:pt idx="13">
                  <c:v>0.1079178908849861</c:v>
                </c:pt>
                <c:pt idx="14">
                  <c:v>0.1143824097000125</c:v>
                </c:pt>
                <c:pt idx="15">
                  <c:v>9.7851977172985341E-2</c:v>
                </c:pt>
                <c:pt idx="16">
                  <c:v>0.115506915544316</c:v>
                </c:pt>
                <c:pt idx="17">
                  <c:v>0.1082751295973866</c:v>
                </c:pt>
                <c:pt idx="18">
                  <c:v>0.11257978540307791</c:v>
                </c:pt>
                <c:pt idx="19">
                  <c:v>0.1107185465769812</c:v>
                </c:pt>
                <c:pt idx="20">
                  <c:v>9.4521872581563027E-2</c:v>
                </c:pt>
                <c:pt idx="21">
                  <c:v>0.1049909347613628</c:v>
                </c:pt>
                <c:pt idx="22">
                  <c:v>0.1011012800366782</c:v>
                </c:pt>
                <c:pt idx="23">
                  <c:v>9.6163198961607216E-2</c:v>
                </c:pt>
                <c:pt idx="24">
                  <c:v>9.6597494136269391E-2</c:v>
                </c:pt>
                <c:pt idx="25">
                  <c:v>9.0062753272744045E-2</c:v>
                </c:pt>
                <c:pt idx="26">
                  <c:v>9.6996911738171265E-2</c:v>
                </c:pt>
                <c:pt idx="27">
                  <c:v>8.437000077332367E-2</c:v>
                </c:pt>
                <c:pt idx="28">
                  <c:v>8.8582309102972989E-2</c:v>
                </c:pt>
                <c:pt idx="29">
                  <c:v>7.35575573582367E-2</c:v>
                </c:pt>
                <c:pt idx="30">
                  <c:v>9.582539369022372E-2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75-4B4B-882F-DFF41A4059C3}"/>
            </c:ext>
          </c:extLst>
        </c:ser>
        <c:ser>
          <c:idx val="1"/>
          <c:order val="1"/>
          <c:tx>
            <c:v>重さ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'小磁石　外半径'!$AO$2:$AO$32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'小磁石　外半径'!$AS$2:$AS$32</c:f>
              <c:numCache>
                <c:formatCode>General</c:formatCode>
                <c:ptCount val="31"/>
                <c:pt idx="0">
                  <c:v>0.17068689792000002</c:v>
                </c:pt>
                <c:pt idx="1">
                  <c:v>0.17068689792000002</c:v>
                </c:pt>
                <c:pt idx="2">
                  <c:v>0.17068689792000002</c:v>
                </c:pt>
                <c:pt idx="3">
                  <c:v>0.17068689792000002</c:v>
                </c:pt>
                <c:pt idx="4">
                  <c:v>0.17068689792000002</c:v>
                </c:pt>
                <c:pt idx="5">
                  <c:v>0.17068689792000002</c:v>
                </c:pt>
                <c:pt idx="6">
                  <c:v>0.17068689792000002</c:v>
                </c:pt>
                <c:pt idx="7">
                  <c:v>0.17068689792000002</c:v>
                </c:pt>
                <c:pt idx="8">
                  <c:v>0.17068689792000002</c:v>
                </c:pt>
                <c:pt idx="9">
                  <c:v>0.17068689792000002</c:v>
                </c:pt>
                <c:pt idx="10">
                  <c:v>0.17068689792000002</c:v>
                </c:pt>
                <c:pt idx="11">
                  <c:v>0.17068689792000002</c:v>
                </c:pt>
                <c:pt idx="12">
                  <c:v>0.17068689792000002</c:v>
                </c:pt>
                <c:pt idx="13">
                  <c:v>0.17068689792000002</c:v>
                </c:pt>
                <c:pt idx="14">
                  <c:v>0.17068689792000002</c:v>
                </c:pt>
                <c:pt idx="15">
                  <c:v>0.17068689792000002</c:v>
                </c:pt>
                <c:pt idx="16">
                  <c:v>0.17068689792000002</c:v>
                </c:pt>
                <c:pt idx="17">
                  <c:v>0.17068689792000002</c:v>
                </c:pt>
                <c:pt idx="18">
                  <c:v>0.17068689792000002</c:v>
                </c:pt>
                <c:pt idx="19">
                  <c:v>0.17068689792000002</c:v>
                </c:pt>
                <c:pt idx="20">
                  <c:v>0.17068689792000002</c:v>
                </c:pt>
                <c:pt idx="21">
                  <c:v>0.17068689792000002</c:v>
                </c:pt>
                <c:pt idx="22">
                  <c:v>0.17068689792000002</c:v>
                </c:pt>
                <c:pt idx="23">
                  <c:v>0.17068689792000002</c:v>
                </c:pt>
                <c:pt idx="24">
                  <c:v>0.17068689792000002</c:v>
                </c:pt>
                <c:pt idx="25">
                  <c:v>0.17068689792000002</c:v>
                </c:pt>
                <c:pt idx="26">
                  <c:v>0.17068689792000002</c:v>
                </c:pt>
                <c:pt idx="27">
                  <c:v>0.17068689792000002</c:v>
                </c:pt>
                <c:pt idx="28">
                  <c:v>0.17068689792000002</c:v>
                </c:pt>
                <c:pt idx="29">
                  <c:v>0.17068689792000002</c:v>
                </c:pt>
                <c:pt idx="30">
                  <c:v>0.17068689792000002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75-4B4B-882F-DFF41A405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074680"/>
        <c:axId val="527073040"/>
      </c:lineChart>
      <c:catAx>
        <c:axId val="527074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7073040"/>
        <c:crosses val="autoZero"/>
        <c:auto val="1"/>
        <c:lblAlgn val="ctr"/>
        <c:lblOffset val="100"/>
        <c:noMultiLvlLbl val="0"/>
      </c:catAx>
      <c:valAx>
        <c:axId val="52707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707468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外半径</a:t>
            </a:r>
            <a:r>
              <a:rPr lang="en-US" altLang="ja-JP"/>
              <a:t>17㎜</a:t>
            </a:r>
            <a:endParaRPr lang="ja-JP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磁力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'小磁石　外半径'!$AT$2:$AT$32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'小磁石　外半径'!$AW$2:$AW$32</c:f>
              <c:numCache>
                <c:formatCode>General</c:formatCode>
                <c:ptCount val="31"/>
                <c:pt idx="0">
                  <c:v>0.1003155912290188</c:v>
                </c:pt>
                <c:pt idx="1">
                  <c:v>0.13108839157250399</c:v>
                </c:pt>
                <c:pt idx="2">
                  <c:v>0.13006180254097041</c:v>
                </c:pt>
                <c:pt idx="3">
                  <c:v>0.12275360377191211</c:v>
                </c:pt>
                <c:pt idx="4">
                  <c:v>0.1281749653726065</c:v>
                </c:pt>
                <c:pt idx="5">
                  <c:v>0.13975050963618221</c:v>
                </c:pt>
                <c:pt idx="6">
                  <c:v>0.13840704230435691</c:v>
                </c:pt>
                <c:pt idx="7">
                  <c:v>0.14024999813961159</c:v>
                </c:pt>
                <c:pt idx="8">
                  <c:v>0.1569996985971453</c:v>
                </c:pt>
                <c:pt idx="9">
                  <c:v>0.10980294264715711</c:v>
                </c:pt>
                <c:pt idx="10">
                  <c:v>0.13105723077799081</c:v>
                </c:pt>
                <c:pt idx="11">
                  <c:v>0.13977683851648581</c:v>
                </c:pt>
                <c:pt idx="12">
                  <c:v>0.1549172016227793</c:v>
                </c:pt>
                <c:pt idx="13">
                  <c:v>0.1458509824078319</c:v>
                </c:pt>
                <c:pt idx="14">
                  <c:v>0.1357093352028787</c:v>
                </c:pt>
                <c:pt idx="15">
                  <c:v>0.13971437011893151</c:v>
                </c:pt>
                <c:pt idx="16">
                  <c:v>0.13797576066171249</c:v>
                </c:pt>
                <c:pt idx="17">
                  <c:v>0.12209158493905441</c:v>
                </c:pt>
                <c:pt idx="18">
                  <c:v>0.13982390986163801</c:v>
                </c:pt>
                <c:pt idx="19">
                  <c:v>0.12117398420598791</c:v>
                </c:pt>
                <c:pt idx="20">
                  <c:v>0.12889478701393969</c:v>
                </c:pt>
                <c:pt idx="21">
                  <c:v>0.1255268958020839</c:v>
                </c:pt>
                <c:pt idx="22">
                  <c:v>0.1098474668312952</c:v>
                </c:pt>
                <c:pt idx="23">
                  <c:v>0.119698945631667</c:v>
                </c:pt>
                <c:pt idx="24">
                  <c:v>0.11142452200488021</c:v>
                </c:pt>
                <c:pt idx="25">
                  <c:v>0.1010285802020512</c:v>
                </c:pt>
                <c:pt idx="26">
                  <c:v>0.10891888864133099</c:v>
                </c:pt>
                <c:pt idx="27">
                  <c:v>0.10088249908345551</c:v>
                </c:pt>
                <c:pt idx="28">
                  <c:v>0.1061180150557015</c:v>
                </c:pt>
                <c:pt idx="29">
                  <c:v>0.100802460887871</c:v>
                </c:pt>
                <c:pt idx="30">
                  <c:v>9.4356274448559124E-2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C-4E34-9B66-81E9E4990F0F}"/>
            </c:ext>
          </c:extLst>
        </c:ser>
        <c:ser>
          <c:idx val="1"/>
          <c:order val="1"/>
          <c:tx>
            <c:v>重さ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'小磁石　外半径'!$AT$2:$AT$32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'小磁石　外半径'!$AX$2:$AX$32</c:f>
              <c:numCache>
                <c:formatCode>General</c:formatCode>
                <c:ptCount val="31"/>
                <c:pt idx="0">
                  <c:v>0.19507074047999998</c:v>
                </c:pt>
                <c:pt idx="1">
                  <c:v>0.19507074047999998</c:v>
                </c:pt>
                <c:pt idx="2">
                  <c:v>0.19507074047999998</c:v>
                </c:pt>
                <c:pt idx="3">
                  <c:v>0.19507074047999998</c:v>
                </c:pt>
                <c:pt idx="4">
                  <c:v>0.19507074047999998</c:v>
                </c:pt>
                <c:pt idx="5">
                  <c:v>0.19507074047999998</c:v>
                </c:pt>
                <c:pt idx="6">
                  <c:v>0.19507074047999998</c:v>
                </c:pt>
                <c:pt idx="7">
                  <c:v>0.19507074047999998</c:v>
                </c:pt>
                <c:pt idx="8">
                  <c:v>0.19507074047999998</c:v>
                </c:pt>
                <c:pt idx="9">
                  <c:v>0.19507074047999998</c:v>
                </c:pt>
                <c:pt idx="10">
                  <c:v>0.19507074047999998</c:v>
                </c:pt>
                <c:pt idx="11">
                  <c:v>0.19507074047999998</c:v>
                </c:pt>
                <c:pt idx="12">
                  <c:v>0.19507074047999998</c:v>
                </c:pt>
                <c:pt idx="13">
                  <c:v>0.19507074047999998</c:v>
                </c:pt>
                <c:pt idx="14">
                  <c:v>0.19507074047999998</c:v>
                </c:pt>
                <c:pt idx="15">
                  <c:v>0.19507074047999998</c:v>
                </c:pt>
                <c:pt idx="16">
                  <c:v>0.19507074047999998</c:v>
                </c:pt>
                <c:pt idx="17">
                  <c:v>0.19507074047999998</c:v>
                </c:pt>
                <c:pt idx="18">
                  <c:v>0.19507074047999998</c:v>
                </c:pt>
                <c:pt idx="19">
                  <c:v>0.19507074047999998</c:v>
                </c:pt>
                <c:pt idx="20">
                  <c:v>0.19507074047999998</c:v>
                </c:pt>
                <c:pt idx="21">
                  <c:v>0.19507074047999998</c:v>
                </c:pt>
                <c:pt idx="22">
                  <c:v>0.19507074047999998</c:v>
                </c:pt>
                <c:pt idx="23">
                  <c:v>0.19507074047999998</c:v>
                </c:pt>
                <c:pt idx="24">
                  <c:v>0.19507074047999998</c:v>
                </c:pt>
                <c:pt idx="25">
                  <c:v>0.19507074047999998</c:v>
                </c:pt>
                <c:pt idx="26">
                  <c:v>0.19507074047999998</c:v>
                </c:pt>
                <c:pt idx="27">
                  <c:v>0.19507074047999998</c:v>
                </c:pt>
                <c:pt idx="28">
                  <c:v>0.19507074047999998</c:v>
                </c:pt>
                <c:pt idx="29">
                  <c:v>0.19507074047999998</c:v>
                </c:pt>
                <c:pt idx="30">
                  <c:v>0.19507074047999998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AC-4E34-9B66-81E9E4990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046336"/>
        <c:axId val="595041744"/>
      </c:lineChart>
      <c:catAx>
        <c:axId val="59504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5041744"/>
        <c:crosses val="autoZero"/>
        <c:auto val="1"/>
        <c:lblAlgn val="ctr"/>
        <c:lblOffset val="100"/>
        <c:noMultiLvlLbl val="0"/>
      </c:catAx>
      <c:valAx>
        <c:axId val="59504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504633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外半径</a:t>
            </a:r>
            <a:r>
              <a:rPr lang="en-US" altLang="ja-JP"/>
              <a:t>18</a:t>
            </a:r>
            <a:r>
              <a:rPr lang="ja-JP" altLang="en-US"/>
              <a:t>㎜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磁力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'小磁石　外半径'!$AY$2:$AY$32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'小磁石　外半径'!$BB$2:$BB$32</c:f>
              <c:numCache>
                <c:formatCode>General</c:formatCode>
                <c:ptCount val="31"/>
                <c:pt idx="0">
                  <c:v>0.1351130312016994</c:v>
                </c:pt>
                <c:pt idx="1">
                  <c:v>0.13806061090466229</c:v>
                </c:pt>
                <c:pt idx="2">
                  <c:v>0.15674082553290111</c:v>
                </c:pt>
                <c:pt idx="3">
                  <c:v>0.1562913157838762</c:v>
                </c:pt>
                <c:pt idx="4">
                  <c:v>0.16781285952164571</c:v>
                </c:pt>
                <c:pt idx="5">
                  <c:v>0.17497309414172521</c:v>
                </c:pt>
                <c:pt idx="6">
                  <c:v>0.19092028759935431</c:v>
                </c:pt>
                <c:pt idx="7">
                  <c:v>0.1635972692168737</c:v>
                </c:pt>
                <c:pt idx="8">
                  <c:v>0.1802616054684536</c:v>
                </c:pt>
                <c:pt idx="9">
                  <c:v>0.17591205914205671</c:v>
                </c:pt>
                <c:pt idx="10">
                  <c:v>0.1587280321156703</c:v>
                </c:pt>
                <c:pt idx="11">
                  <c:v>0.15364445259555831</c:v>
                </c:pt>
                <c:pt idx="12">
                  <c:v>0.15149318389567731</c:v>
                </c:pt>
                <c:pt idx="13">
                  <c:v>0.1727200506302809</c:v>
                </c:pt>
                <c:pt idx="14">
                  <c:v>0.15594278176450191</c:v>
                </c:pt>
                <c:pt idx="15">
                  <c:v>0.14254286736892929</c:v>
                </c:pt>
                <c:pt idx="16">
                  <c:v>0.1645142888359383</c:v>
                </c:pt>
                <c:pt idx="17">
                  <c:v>0.15828350580833181</c:v>
                </c:pt>
                <c:pt idx="18">
                  <c:v>0.14829752205935401</c:v>
                </c:pt>
                <c:pt idx="19">
                  <c:v>0.15811177979628521</c:v>
                </c:pt>
                <c:pt idx="20">
                  <c:v>0.1509441008972367</c:v>
                </c:pt>
                <c:pt idx="21">
                  <c:v>0.1351108295194452</c:v>
                </c:pt>
                <c:pt idx="22">
                  <c:v>0.13604169731088581</c:v>
                </c:pt>
                <c:pt idx="23">
                  <c:v>0.1056620414853757</c:v>
                </c:pt>
                <c:pt idx="24">
                  <c:v>0.1416480604820419</c:v>
                </c:pt>
                <c:pt idx="25">
                  <c:v>0.12782673064894881</c:v>
                </c:pt>
                <c:pt idx="26">
                  <c:v>0.12530947603375431</c:v>
                </c:pt>
                <c:pt idx="27">
                  <c:v>0.1197272722904157</c:v>
                </c:pt>
                <c:pt idx="28">
                  <c:v>0.1218183920814238</c:v>
                </c:pt>
                <c:pt idx="29">
                  <c:v>0.13408281140782641</c:v>
                </c:pt>
                <c:pt idx="30">
                  <c:v>0.1095724292244438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4-4A08-8EC8-0E697DE60A86}"/>
            </c:ext>
          </c:extLst>
        </c:ser>
        <c:ser>
          <c:idx val="1"/>
          <c:order val="1"/>
          <c:tx>
            <c:v>重さ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'小磁石　外半径'!$AY$2:$AY$32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'小磁石　外半径'!$BC$2:$BC$32</c:f>
              <c:numCache>
                <c:formatCode>General</c:formatCode>
                <c:ptCount val="31"/>
                <c:pt idx="0">
                  <c:v>0.22093239168000003</c:v>
                </c:pt>
                <c:pt idx="1">
                  <c:v>0.22093239168000003</c:v>
                </c:pt>
                <c:pt idx="2">
                  <c:v>0.22093239168000003</c:v>
                </c:pt>
                <c:pt idx="3">
                  <c:v>0.22093239168000003</c:v>
                </c:pt>
                <c:pt idx="4">
                  <c:v>0.22093239168000003</c:v>
                </c:pt>
                <c:pt idx="5">
                  <c:v>0.22093239168000003</c:v>
                </c:pt>
                <c:pt idx="6">
                  <c:v>0.22093239168000003</c:v>
                </c:pt>
                <c:pt idx="7">
                  <c:v>0.22093239168000003</c:v>
                </c:pt>
                <c:pt idx="8">
                  <c:v>0.22093239168000003</c:v>
                </c:pt>
                <c:pt idx="9">
                  <c:v>0.22093239168000003</c:v>
                </c:pt>
                <c:pt idx="10">
                  <c:v>0.22093239168000003</c:v>
                </c:pt>
                <c:pt idx="11">
                  <c:v>0.22093239168000003</c:v>
                </c:pt>
                <c:pt idx="12">
                  <c:v>0.22093239168000003</c:v>
                </c:pt>
                <c:pt idx="13">
                  <c:v>0.22093239168000003</c:v>
                </c:pt>
                <c:pt idx="14">
                  <c:v>0.22093239168000003</c:v>
                </c:pt>
                <c:pt idx="15">
                  <c:v>0.22093239168000003</c:v>
                </c:pt>
                <c:pt idx="16">
                  <c:v>0.22093239168000003</c:v>
                </c:pt>
                <c:pt idx="17">
                  <c:v>0.22093239168000003</c:v>
                </c:pt>
                <c:pt idx="18">
                  <c:v>0.22093239168000003</c:v>
                </c:pt>
                <c:pt idx="19">
                  <c:v>0.22093239168000003</c:v>
                </c:pt>
                <c:pt idx="20">
                  <c:v>0.22093239168000003</c:v>
                </c:pt>
                <c:pt idx="21">
                  <c:v>0.22093239168000003</c:v>
                </c:pt>
                <c:pt idx="22">
                  <c:v>0.22093239168000003</c:v>
                </c:pt>
                <c:pt idx="23">
                  <c:v>0.22093239168000003</c:v>
                </c:pt>
                <c:pt idx="24">
                  <c:v>0.22093239168000003</c:v>
                </c:pt>
                <c:pt idx="25">
                  <c:v>0.22093239168000003</c:v>
                </c:pt>
                <c:pt idx="26">
                  <c:v>0.22093239168000003</c:v>
                </c:pt>
                <c:pt idx="27">
                  <c:v>0.22093239168000003</c:v>
                </c:pt>
                <c:pt idx="28">
                  <c:v>0.22093239168000003</c:v>
                </c:pt>
                <c:pt idx="29">
                  <c:v>0.22093239168000003</c:v>
                </c:pt>
                <c:pt idx="30">
                  <c:v>0.22093239168000003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4-4A08-8EC8-0E697DE60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749104"/>
        <c:axId val="598749432"/>
      </c:lineChart>
      <c:catAx>
        <c:axId val="59874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z</a:t>
                </a:r>
                <a:r>
                  <a:rPr lang="ja-JP" altLang="en-US"/>
                  <a:t>方向距離（ｍｍ）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8749432"/>
        <c:crosses val="autoZero"/>
        <c:auto val="1"/>
        <c:lblAlgn val="ctr"/>
        <c:lblOffset val="100"/>
        <c:noMultiLvlLbl val="0"/>
      </c:catAx>
      <c:valAx>
        <c:axId val="59874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z</a:t>
                </a:r>
                <a:r>
                  <a:rPr lang="ja-JP" altLang="en-US"/>
                  <a:t>方向磁力（</a:t>
                </a:r>
                <a:r>
                  <a:rPr lang="en-US" altLang="ja-JP"/>
                  <a:t>N)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8749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内半径</a:t>
            </a:r>
            <a:r>
              <a:rPr lang="en-US" altLang="ja-JP"/>
              <a:t>6</a:t>
            </a:r>
            <a:r>
              <a:rPr lang="ja-JP" altLang="en-US"/>
              <a:t>㎜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磁力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'小磁石　内半径'!$A$2:$A$32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'小磁石　内半径'!$D$2:$D$32</c:f>
              <c:numCache>
                <c:formatCode>General</c:formatCode>
                <c:ptCount val="31"/>
                <c:pt idx="0">
                  <c:v>4.8345289331872043E-2</c:v>
                </c:pt>
                <c:pt idx="1">
                  <c:v>6.807419845009699E-2</c:v>
                </c:pt>
                <c:pt idx="2">
                  <c:v>5.3167596192556947E-2</c:v>
                </c:pt>
                <c:pt idx="3">
                  <c:v>7.7196035674972338E-2</c:v>
                </c:pt>
                <c:pt idx="4">
                  <c:v>6.2622339143492939E-2</c:v>
                </c:pt>
                <c:pt idx="5">
                  <c:v>7.81140229883759E-2</c:v>
                </c:pt>
                <c:pt idx="6">
                  <c:v>7.2162089667302809E-2</c:v>
                </c:pt>
                <c:pt idx="7">
                  <c:v>7.299066585063782E-2</c:v>
                </c:pt>
                <c:pt idx="8">
                  <c:v>8.5234955296694115E-2</c:v>
                </c:pt>
                <c:pt idx="9">
                  <c:v>7.0938035376019337E-2</c:v>
                </c:pt>
                <c:pt idx="10">
                  <c:v>9.1199957403995655E-2</c:v>
                </c:pt>
                <c:pt idx="11">
                  <c:v>6.1914219059571743E-2</c:v>
                </c:pt>
                <c:pt idx="12">
                  <c:v>7.7355449566498966E-2</c:v>
                </c:pt>
                <c:pt idx="13">
                  <c:v>5.899656386258724E-2</c:v>
                </c:pt>
                <c:pt idx="14">
                  <c:v>4.2808554683510573E-2</c:v>
                </c:pt>
                <c:pt idx="15">
                  <c:v>7.4575415784829485E-2</c:v>
                </c:pt>
                <c:pt idx="16">
                  <c:v>6.6909202172657903E-2</c:v>
                </c:pt>
                <c:pt idx="17">
                  <c:v>6.0136277925351783E-2</c:v>
                </c:pt>
                <c:pt idx="18">
                  <c:v>5.5718483599132333E-2</c:v>
                </c:pt>
                <c:pt idx="19">
                  <c:v>6.7438467808559596E-2</c:v>
                </c:pt>
                <c:pt idx="20">
                  <c:v>6.0169937877609103E-2</c:v>
                </c:pt>
                <c:pt idx="21">
                  <c:v>5.5102033664575292E-2</c:v>
                </c:pt>
                <c:pt idx="22">
                  <c:v>6.7782589004784857E-2</c:v>
                </c:pt>
                <c:pt idx="23">
                  <c:v>4.706315111156803E-2</c:v>
                </c:pt>
                <c:pt idx="24">
                  <c:v>4.7989260326400121E-2</c:v>
                </c:pt>
                <c:pt idx="25">
                  <c:v>3.7043181831227838E-2</c:v>
                </c:pt>
                <c:pt idx="26">
                  <c:v>4.290256948587317E-2</c:v>
                </c:pt>
                <c:pt idx="27">
                  <c:v>4.1396163835582957E-2</c:v>
                </c:pt>
                <c:pt idx="28">
                  <c:v>5.7074402670029292E-2</c:v>
                </c:pt>
                <c:pt idx="29">
                  <c:v>3.4910743147919268E-2</c:v>
                </c:pt>
                <c:pt idx="30">
                  <c:v>3.7398536787474533E-2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33-4721-A359-CD4578D6C3A3}"/>
            </c:ext>
          </c:extLst>
        </c:ser>
        <c:ser>
          <c:idx val="1"/>
          <c:order val="1"/>
          <c:tx>
            <c:v>重さ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'小磁石　内半径'!$A$2:$A$32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'小磁石　内半径'!$E$2:$E$32</c:f>
              <c:numCache>
                <c:formatCode>General</c:formatCode>
                <c:ptCount val="31"/>
                <c:pt idx="0">
                  <c:v>0.11822469119999998</c:v>
                </c:pt>
                <c:pt idx="1">
                  <c:v>0.11822469119999998</c:v>
                </c:pt>
                <c:pt idx="2">
                  <c:v>0.11822469119999998</c:v>
                </c:pt>
                <c:pt idx="3">
                  <c:v>0.11822469119999998</c:v>
                </c:pt>
                <c:pt idx="4">
                  <c:v>0.11822469119999998</c:v>
                </c:pt>
                <c:pt idx="5">
                  <c:v>0.11822469119999998</c:v>
                </c:pt>
                <c:pt idx="6">
                  <c:v>0.11822469119999998</c:v>
                </c:pt>
                <c:pt idx="7">
                  <c:v>0.11822469119999998</c:v>
                </c:pt>
                <c:pt idx="8">
                  <c:v>0.11822469119999998</c:v>
                </c:pt>
                <c:pt idx="9">
                  <c:v>0.11822469119999998</c:v>
                </c:pt>
                <c:pt idx="10">
                  <c:v>0.11822469119999998</c:v>
                </c:pt>
                <c:pt idx="11">
                  <c:v>0.11822469119999998</c:v>
                </c:pt>
                <c:pt idx="12">
                  <c:v>0.11822469119999998</c:v>
                </c:pt>
                <c:pt idx="13">
                  <c:v>0.11822469119999998</c:v>
                </c:pt>
                <c:pt idx="14">
                  <c:v>0.11822469119999998</c:v>
                </c:pt>
                <c:pt idx="15">
                  <c:v>0.11822469119999998</c:v>
                </c:pt>
                <c:pt idx="16">
                  <c:v>0.11822469119999998</c:v>
                </c:pt>
                <c:pt idx="17">
                  <c:v>0.11822469119999998</c:v>
                </c:pt>
                <c:pt idx="18">
                  <c:v>0.11822469119999998</c:v>
                </c:pt>
                <c:pt idx="19">
                  <c:v>0.11822469119999998</c:v>
                </c:pt>
                <c:pt idx="20">
                  <c:v>0.11822469119999998</c:v>
                </c:pt>
                <c:pt idx="21">
                  <c:v>0.11822469119999998</c:v>
                </c:pt>
                <c:pt idx="22">
                  <c:v>0.11822469119999998</c:v>
                </c:pt>
                <c:pt idx="23">
                  <c:v>0.11822469119999998</c:v>
                </c:pt>
                <c:pt idx="24">
                  <c:v>0.11822469119999998</c:v>
                </c:pt>
                <c:pt idx="25">
                  <c:v>0.11822469119999998</c:v>
                </c:pt>
                <c:pt idx="26">
                  <c:v>0.11822469119999998</c:v>
                </c:pt>
                <c:pt idx="27">
                  <c:v>0.11822469119999998</c:v>
                </c:pt>
                <c:pt idx="28">
                  <c:v>0.11822469119999998</c:v>
                </c:pt>
                <c:pt idx="29">
                  <c:v>0.11822469119999998</c:v>
                </c:pt>
                <c:pt idx="30">
                  <c:v>0.11822469119999998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33-4721-A359-CD4578D6C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540216"/>
        <c:axId val="598540544"/>
      </c:lineChart>
      <c:catAx>
        <c:axId val="598540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z</a:t>
                </a:r>
                <a:r>
                  <a:rPr lang="ja-JP" altLang="en-US"/>
                  <a:t>方向距離（ｍｍ）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8540544"/>
        <c:crosses val="autoZero"/>
        <c:auto val="1"/>
        <c:lblAlgn val="ctr"/>
        <c:lblOffset val="100"/>
        <c:noMultiLvlLbl val="0"/>
      </c:catAx>
      <c:valAx>
        <c:axId val="59854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z</a:t>
                </a:r>
                <a:r>
                  <a:rPr lang="ja-JP" altLang="en-US"/>
                  <a:t>方向磁力（</a:t>
                </a:r>
                <a:r>
                  <a:rPr lang="en-US" altLang="ja-JP"/>
                  <a:t>N)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8540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内半径</a:t>
            </a:r>
            <a:r>
              <a:rPr lang="en-US" altLang="ja-JP"/>
              <a:t>7㎜</a:t>
            </a:r>
            <a:endParaRPr lang="ja-JP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磁力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'小磁石　内半径'!$F$2:$F$32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'小磁石　内半径'!$I$2:$I$32</c:f>
              <c:numCache>
                <c:formatCode>General</c:formatCode>
                <c:ptCount val="31"/>
                <c:pt idx="0">
                  <c:v>4.1420268328522691E-2</c:v>
                </c:pt>
                <c:pt idx="1">
                  <c:v>5.0341943047019923E-2</c:v>
                </c:pt>
                <c:pt idx="2">
                  <c:v>5.2118167768918693E-2</c:v>
                </c:pt>
                <c:pt idx="3">
                  <c:v>4.8125543835642402E-2</c:v>
                </c:pt>
                <c:pt idx="4">
                  <c:v>6.2518727284301107E-2</c:v>
                </c:pt>
                <c:pt idx="5">
                  <c:v>7.006451491215529E-2</c:v>
                </c:pt>
                <c:pt idx="6">
                  <c:v>5.3298650496251029E-2</c:v>
                </c:pt>
                <c:pt idx="7">
                  <c:v>6.1129137159700211E-2</c:v>
                </c:pt>
                <c:pt idx="8">
                  <c:v>7.2518838764604868E-2</c:v>
                </c:pt>
                <c:pt idx="9">
                  <c:v>5.2257322723766639E-2</c:v>
                </c:pt>
                <c:pt idx="10">
                  <c:v>8.0468808050781479E-2</c:v>
                </c:pt>
                <c:pt idx="11">
                  <c:v>3.7461812009469818E-2</c:v>
                </c:pt>
                <c:pt idx="12">
                  <c:v>4.7466288378192639E-2</c:v>
                </c:pt>
                <c:pt idx="13">
                  <c:v>5.9156122946789617E-2</c:v>
                </c:pt>
                <c:pt idx="14">
                  <c:v>2.797269965558891E-2</c:v>
                </c:pt>
                <c:pt idx="15">
                  <c:v>7.1738835342882196E-2</c:v>
                </c:pt>
                <c:pt idx="16">
                  <c:v>4.4623609524297052E-2</c:v>
                </c:pt>
                <c:pt idx="17">
                  <c:v>6.3380205265321773E-2</c:v>
                </c:pt>
                <c:pt idx="18">
                  <c:v>6.4500654179922776E-2</c:v>
                </c:pt>
                <c:pt idx="19">
                  <c:v>5.3951741586937142E-2</c:v>
                </c:pt>
                <c:pt idx="20">
                  <c:v>4.6754617140569672E-2</c:v>
                </c:pt>
                <c:pt idx="21">
                  <c:v>4.2458450441347863E-2</c:v>
                </c:pt>
                <c:pt idx="22">
                  <c:v>5.7345942342823641E-2</c:v>
                </c:pt>
                <c:pt idx="23">
                  <c:v>4.4848592306394069E-2</c:v>
                </c:pt>
                <c:pt idx="24">
                  <c:v>3.9938641273737273E-2</c:v>
                </c:pt>
                <c:pt idx="25">
                  <c:v>4.1952625958253338E-2</c:v>
                </c:pt>
                <c:pt idx="26">
                  <c:v>2.27959778688352E-2</c:v>
                </c:pt>
                <c:pt idx="27">
                  <c:v>2.323220539401007E-2</c:v>
                </c:pt>
                <c:pt idx="28">
                  <c:v>4.8054686740206617E-2</c:v>
                </c:pt>
                <c:pt idx="29">
                  <c:v>1.61365646267819E-2</c:v>
                </c:pt>
                <c:pt idx="30">
                  <c:v>8.8999608905674845E-3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4-475C-A0B0-0685067736D3}"/>
            </c:ext>
          </c:extLst>
        </c:ser>
        <c:ser>
          <c:idx val="1"/>
          <c:order val="1"/>
          <c:tx>
            <c:v>重さ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'小磁石　内半径'!$F$2:$F$32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'小磁石　内半径'!$J$2:$J$32</c:f>
              <c:numCache>
                <c:formatCode>General</c:formatCode>
                <c:ptCount val="31"/>
                <c:pt idx="0">
                  <c:v>0.10861893503999999</c:v>
                </c:pt>
                <c:pt idx="1">
                  <c:v>0.10861893503999999</c:v>
                </c:pt>
                <c:pt idx="2">
                  <c:v>0.10861893503999999</c:v>
                </c:pt>
                <c:pt idx="3">
                  <c:v>0.10861893503999999</c:v>
                </c:pt>
                <c:pt idx="4">
                  <c:v>0.10861893503999999</c:v>
                </c:pt>
                <c:pt idx="5">
                  <c:v>0.10861893503999999</c:v>
                </c:pt>
                <c:pt idx="6">
                  <c:v>0.10861893503999999</c:v>
                </c:pt>
                <c:pt idx="7">
                  <c:v>0.10861893503999999</c:v>
                </c:pt>
                <c:pt idx="8">
                  <c:v>0.10861893503999999</c:v>
                </c:pt>
                <c:pt idx="9">
                  <c:v>0.10861893503999999</c:v>
                </c:pt>
                <c:pt idx="10">
                  <c:v>0.10861893503999999</c:v>
                </c:pt>
                <c:pt idx="11">
                  <c:v>0.10861893503999999</c:v>
                </c:pt>
                <c:pt idx="12">
                  <c:v>0.10861893503999999</c:v>
                </c:pt>
                <c:pt idx="13">
                  <c:v>0.10861893503999999</c:v>
                </c:pt>
                <c:pt idx="14">
                  <c:v>0.10861893503999999</c:v>
                </c:pt>
                <c:pt idx="15">
                  <c:v>0.10861893503999999</c:v>
                </c:pt>
                <c:pt idx="16">
                  <c:v>0.10861893503999999</c:v>
                </c:pt>
                <c:pt idx="17">
                  <c:v>0.10861893503999999</c:v>
                </c:pt>
                <c:pt idx="18">
                  <c:v>0.10861893503999999</c:v>
                </c:pt>
                <c:pt idx="19">
                  <c:v>0.10861893503999999</c:v>
                </c:pt>
                <c:pt idx="20">
                  <c:v>0.10861893503999999</c:v>
                </c:pt>
                <c:pt idx="21">
                  <c:v>0.10861893503999999</c:v>
                </c:pt>
                <c:pt idx="22">
                  <c:v>0.10861893503999999</c:v>
                </c:pt>
                <c:pt idx="23">
                  <c:v>0.10861893503999999</c:v>
                </c:pt>
                <c:pt idx="24">
                  <c:v>0.10861893503999999</c:v>
                </c:pt>
                <c:pt idx="25">
                  <c:v>0.10861893503999999</c:v>
                </c:pt>
                <c:pt idx="26">
                  <c:v>0.10861893503999999</c:v>
                </c:pt>
                <c:pt idx="27">
                  <c:v>0.10861893503999999</c:v>
                </c:pt>
                <c:pt idx="28">
                  <c:v>0.10861893503999999</c:v>
                </c:pt>
                <c:pt idx="29">
                  <c:v>0.10861893503999999</c:v>
                </c:pt>
                <c:pt idx="30">
                  <c:v>0.10861893503999999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F4-475C-A0B0-068506773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551040"/>
        <c:axId val="598552680"/>
      </c:lineChart>
      <c:catAx>
        <c:axId val="59855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8552680"/>
        <c:crosses val="autoZero"/>
        <c:auto val="1"/>
        <c:lblAlgn val="ctr"/>
        <c:lblOffset val="100"/>
        <c:noMultiLvlLbl val="0"/>
      </c:catAx>
      <c:valAx>
        <c:axId val="59855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855104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内半径</a:t>
            </a:r>
            <a:r>
              <a:rPr lang="en-US" altLang="ja-JP"/>
              <a:t>8㎜</a:t>
            </a:r>
            <a:endParaRPr lang="ja-JP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磁力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'小磁石　内半径'!$K$2:$K$32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'小磁石　内半径'!$N$2:$N$32</c:f>
              <c:numCache>
                <c:formatCode>General</c:formatCode>
                <c:ptCount val="31"/>
                <c:pt idx="0">
                  <c:v>3.1223080784092808E-2</c:v>
                </c:pt>
                <c:pt idx="1">
                  <c:v>5.4202039986920081E-2</c:v>
                </c:pt>
                <c:pt idx="2">
                  <c:v>3.5831258104800867E-2</c:v>
                </c:pt>
                <c:pt idx="3">
                  <c:v>4.4523332939039678E-2</c:v>
                </c:pt>
                <c:pt idx="4">
                  <c:v>4.2143548704318377E-2</c:v>
                </c:pt>
                <c:pt idx="5">
                  <c:v>4.9757987750895682E-2</c:v>
                </c:pt>
                <c:pt idx="6">
                  <c:v>6.0649545166544257E-2</c:v>
                </c:pt>
                <c:pt idx="7">
                  <c:v>4.6946335675187932E-2</c:v>
                </c:pt>
                <c:pt idx="8">
                  <c:v>6.3986359838355419E-2</c:v>
                </c:pt>
                <c:pt idx="9">
                  <c:v>4.4644173297345352E-2</c:v>
                </c:pt>
                <c:pt idx="10">
                  <c:v>6.0824801010975968E-2</c:v>
                </c:pt>
                <c:pt idx="11">
                  <c:v>5.0156680598358927E-2</c:v>
                </c:pt>
                <c:pt idx="12">
                  <c:v>4.8156195911164573E-2</c:v>
                </c:pt>
                <c:pt idx="13">
                  <c:v>2.9821697711907541E-2</c:v>
                </c:pt>
                <c:pt idx="14">
                  <c:v>5.2217519909982482E-2</c:v>
                </c:pt>
                <c:pt idx="15">
                  <c:v>6.9191641055204631E-2</c:v>
                </c:pt>
                <c:pt idx="16">
                  <c:v>3.6459478713140363E-2</c:v>
                </c:pt>
                <c:pt idx="17">
                  <c:v>4.7395260787219409E-2</c:v>
                </c:pt>
                <c:pt idx="18">
                  <c:v>2.766334056864115E-2</c:v>
                </c:pt>
                <c:pt idx="19">
                  <c:v>3.4063851847134938E-2</c:v>
                </c:pt>
                <c:pt idx="20">
                  <c:v>3.8823550348603519E-2</c:v>
                </c:pt>
                <c:pt idx="21">
                  <c:v>1.5453180811195131E-2</c:v>
                </c:pt>
                <c:pt idx="22">
                  <c:v>2.4954118396721021E-2</c:v>
                </c:pt>
                <c:pt idx="23">
                  <c:v>4.4913286584622847E-2</c:v>
                </c:pt>
                <c:pt idx="24">
                  <c:v>2.9765097737399791E-2</c:v>
                </c:pt>
                <c:pt idx="25">
                  <c:v>3.2838817510762619E-2</c:v>
                </c:pt>
                <c:pt idx="26">
                  <c:v>1.3792824087690879E-2</c:v>
                </c:pt>
                <c:pt idx="27">
                  <c:v>1.331429498752169E-2</c:v>
                </c:pt>
                <c:pt idx="28">
                  <c:v>2.1776255826330491E-2</c:v>
                </c:pt>
                <c:pt idx="29">
                  <c:v>6.4588893132203444E-3</c:v>
                </c:pt>
                <c:pt idx="30">
                  <c:v>2.1066817473538928E-2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A4-4089-9D52-EBA40B187390}"/>
            </c:ext>
          </c:extLst>
        </c:ser>
        <c:ser>
          <c:idx val="1"/>
          <c:order val="1"/>
          <c:tx>
            <c:v>重さ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'小磁石　内半径'!$K$2:$K$32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'小磁石　内半径'!$O$2:$O$32</c:f>
              <c:numCache>
                <c:formatCode>General</c:formatCode>
                <c:ptCount val="31"/>
                <c:pt idx="0">
                  <c:v>9.7535370239999961E-2</c:v>
                </c:pt>
                <c:pt idx="1">
                  <c:v>9.7535370239999961E-2</c:v>
                </c:pt>
                <c:pt idx="2">
                  <c:v>9.7535370239999961E-2</c:v>
                </c:pt>
                <c:pt idx="3">
                  <c:v>9.7535370239999961E-2</c:v>
                </c:pt>
                <c:pt idx="4">
                  <c:v>9.7535370239999961E-2</c:v>
                </c:pt>
                <c:pt idx="5">
                  <c:v>9.7535370239999961E-2</c:v>
                </c:pt>
                <c:pt idx="6">
                  <c:v>9.7535370239999961E-2</c:v>
                </c:pt>
                <c:pt idx="7">
                  <c:v>9.7535370239999961E-2</c:v>
                </c:pt>
                <c:pt idx="8">
                  <c:v>9.7535370239999961E-2</c:v>
                </c:pt>
                <c:pt idx="9">
                  <c:v>9.7535370239999961E-2</c:v>
                </c:pt>
                <c:pt idx="10">
                  <c:v>9.7535370239999961E-2</c:v>
                </c:pt>
                <c:pt idx="11">
                  <c:v>9.7535370239999961E-2</c:v>
                </c:pt>
                <c:pt idx="12">
                  <c:v>9.7535370239999961E-2</c:v>
                </c:pt>
                <c:pt idx="13">
                  <c:v>9.7535370239999961E-2</c:v>
                </c:pt>
                <c:pt idx="14">
                  <c:v>9.7535370239999961E-2</c:v>
                </c:pt>
                <c:pt idx="15">
                  <c:v>9.7535370239999961E-2</c:v>
                </c:pt>
                <c:pt idx="16">
                  <c:v>9.7535370239999961E-2</c:v>
                </c:pt>
                <c:pt idx="17">
                  <c:v>9.7535370239999961E-2</c:v>
                </c:pt>
                <c:pt idx="18">
                  <c:v>9.7535370239999961E-2</c:v>
                </c:pt>
                <c:pt idx="19">
                  <c:v>9.7535370239999961E-2</c:v>
                </c:pt>
                <c:pt idx="20">
                  <c:v>9.7535370239999961E-2</c:v>
                </c:pt>
                <c:pt idx="21">
                  <c:v>9.7535370239999961E-2</c:v>
                </c:pt>
                <c:pt idx="22">
                  <c:v>9.7535370239999961E-2</c:v>
                </c:pt>
                <c:pt idx="23">
                  <c:v>9.7535370239999961E-2</c:v>
                </c:pt>
                <c:pt idx="24">
                  <c:v>9.7535370239999961E-2</c:v>
                </c:pt>
                <c:pt idx="25">
                  <c:v>9.7535370239999961E-2</c:v>
                </c:pt>
                <c:pt idx="26">
                  <c:v>9.7535370239999961E-2</c:v>
                </c:pt>
                <c:pt idx="27">
                  <c:v>9.7535370239999961E-2</c:v>
                </c:pt>
                <c:pt idx="28">
                  <c:v>9.7535370239999961E-2</c:v>
                </c:pt>
                <c:pt idx="29">
                  <c:v>9.7535370239999961E-2</c:v>
                </c:pt>
                <c:pt idx="30">
                  <c:v>9.7535370239999961E-2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A4-4089-9D52-EBA40B187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082624"/>
        <c:axId val="522088200"/>
      </c:lineChart>
      <c:catAx>
        <c:axId val="52208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2088200"/>
        <c:crosses val="autoZero"/>
        <c:auto val="1"/>
        <c:lblAlgn val="ctr"/>
        <c:lblOffset val="100"/>
        <c:noMultiLvlLbl val="0"/>
      </c:catAx>
      <c:valAx>
        <c:axId val="52208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208262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内半径</a:t>
            </a:r>
            <a:r>
              <a:rPr lang="en-US" altLang="ja-JP"/>
              <a:t>9㎜</a:t>
            </a:r>
            <a:endParaRPr lang="ja-JP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磁力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'小磁石　内半径'!$P$2:$P$32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'小磁石　内半径'!$S$2:$S$32</c:f>
              <c:numCache>
                <c:formatCode>General</c:formatCode>
                <c:ptCount val="31"/>
                <c:pt idx="0">
                  <c:v>3.0502268402030311E-2</c:v>
                </c:pt>
                <c:pt idx="1">
                  <c:v>2.248258814919878E-2</c:v>
                </c:pt>
                <c:pt idx="2">
                  <c:v>3.6491421173808533E-2</c:v>
                </c:pt>
                <c:pt idx="3">
                  <c:v>4.159732278447089E-2</c:v>
                </c:pt>
                <c:pt idx="4">
                  <c:v>4.8188359351190903E-2</c:v>
                </c:pt>
                <c:pt idx="5">
                  <c:v>4.2812755461444883E-2</c:v>
                </c:pt>
                <c:pt idx="6">
                  <c:v>4.9247937102016602E-2</c:v>
                </c:pt>
                <c:pt idx="7">
                  <c:v>4.8763175693399892E-2</c:v>
                </c:pt>
                <c:pt idx="8">
                  <c:v>4.2684795801186691E-2</c:v>
                </c:pt>
                <c:pt idx="9">
                  <c:v>2.8159468952033431E-2</c:v>
                </c:pt>
                <c:pt idx="10">
                  <c:v>5.3878162808614793E-2</c:v>
                </c:pt>
                <c:pt idx="11">
                  <c:v>1.906882714845428E-2</c:v>
                </c:pt>
                <c:pt idx="12">
                  <c:v>3.3418682574348088E-2</c:v>
                </c:pt>
                <c:pt idx="13">
                  <c:v>2.9560747805789319E-2</c:v>
                </c:pt>
                <c:pt idx="14">
                  <c:v>1.9206746197337889E-2</c:v>
                </c:pt>
                <c:pt idx="15">
                  <c:v>4.3032496383750701E-2</c:v>
                </c:pt>
                <c:pt idx="16">
                  <c:v>2.2090385781328589E-2</c:v>
                </c:pt>
                <c:pt idx="17">
                  <c:v>3.8238657208555557E-2</c:v>
                </c:pt>
                <c:pt idx="18">
                  <c:v>2.4974429495094659E-2</c:v>
                </c:pt>
                <c:pt idx="19">
                  <c:v>3.0177478028888819E-2</c:v>
                </c:pt>
                <c:pt idx="20">
                  <c:v>3.3124324238105823E-2</c:v>
                </c:pt>
                <c:pt idx="21">
                  <c:v>1.3882833384956999E-2</c:v>
                </c:pt>
                <c:pt idx="22">
                  <c:v>1.5863343253905239E-2</c:v>
                </c:pt>
                <c:pt idx="23">
                  <c:v>3.2822310979274752E-2</c:v>
                </c:pt>
                <c:pt idx="24">
                  <c:v>1.9448829440249411E-2</c:v>
                </c:pt>
                <c:pt idx="25">
                  <c:v>2.2469459787614329E-2</c:v>
                </c:pt>
                <c:pt idx="26">
                  <c:v>1.256563518629336E-4</c:v>
                </c:pt>
                <c:pt idx="27">
                  <c:v>6.3966397449328116E-3</c:v>
                </c:pt>
                <c:pt idx="28">
                  <c:v>2.0734858773908169E-2</c:v>
                </c:pt>
                <c:pt idx="29">
                  <c:v>5.0420788867180204E-3</c:v>
                </c:pt>
                <c:pt idx="30">
                  <c:v>1.124237094084868E-2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50-4C80-AED2-15AD52CA3E97}"/>
            </c:ext>
          </c:extLst>
        </c:ser>
        <c:ser>
          <c:idx val="1"/>
          <c:order val="1"/>
          <c:tx>
            <c:v>重さ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'小磁石　内半径'!$P$2:$P$32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'小磁石　内半径'!$T$2:$T$32</c:f>
              <c:numCache>
                <c:formatCode>General</c:formatCode>
                <c:ptCount val="31"/>
                <c:pt idx="0">
                  <c:v>8.4973996799999965E-2</c:v>
                </c:pt>
                <c:pt idx="1">
                  <c:v>8.4973996799999965E-2</c:v>
                </c:pt>
                <c:pt idx="2">
                  <c:v>8.4973996799999965E-2</c:v>
                </c:pt>
                <c:pt idx="3">
                  <c:v>8.4973996799999965E-2</c:v>
                </c:pt>
                <c:pt idx="4">
                  <c:v>8.4973996799999965E-2</c:v>
                </c:pt>
                <c:pt idx="5">
                  <c:v>8.4973996799999965E-2</c:v>
                </c:pt>
                <c:pt idx="6">
                  <c:v>8.4973996799999965E-2</c:v>
                </c:pt>
                <c:pt idx="7">
                  <c:v>8.4973996799999965E-2</c:v>
                </c:pt>
                <c:pt idx="8">
                  <c:v>8.4973996799999965E-2</c:v>
                </c:pt>
                <c:pt idx="9">
                  <c:v>8.4973996799999965E-2</c:v>
                </c:pt>
                <c:pt idx="10">
                  <c:v>8.4973996799999965E-2</c:v>
                </c:pt>
                <c:pt idx="11">
                  <c:v>8.4973996799999965E-2</c:v>
                </c:pt>
                <c:pt idx="12">
                  <c:v>8.4973996799999965E-2</c:v>
                </c:pt>
                <c:pt idx="13">
                  <c:v>8.4973996799999965E-2</c:v>
                </c:pt>
                <c:pt idx="14">
                  <c:v>8.4973996799999965E-2</c:v>
                </c:pt>
                <c:pt idx="15">
                  <c:v>8.4973996799999965E-2</c:v>
                </c:pt>
                <c:pt idx="16">
                  <c:v>8.4973996799999965E-2</c:v>
                </c:pt>
                <c:pt idx="17">
                  <c:v>8.4973996799999965E-2</c:v>
                </c:pt>
                <c:pt idx="18">
                  <c:v>8.4973996799999965E-2</c:v>
                </c:pt>
                <c:pt idx="19">
                  <c:v>8.4973996799999965E-2</c:v>
                </c:pt>
                <c:pt idx="20">
                  <c:v>8.4973996799999965E-2</c:v>
                </c:pt>
                <c:pt idx="21">
                  <c:v>8.4973996799999965E-2</c:v>
                </c:pt>
                <c:pt idx="22">
                  <c:v>8.4973996799999965E-2</c:v>
                </c:pt>
                <c:pt idx="23">
                  <c:v>8.4973996799999965E-2</c:v>
                </c:pt>
                <c:pt idx="24">
                  <c:v>8.4973996799999965E-2</c:v>
                </c:pt>
                <c:pt idx="25">
                  <c:v>8.4973996799999965E-2</c:v>
                </c:pt>
                <c:pt idx="26">
                  <c:v>8.4973996799999965E-2</c:v>
                </c:pt>
                <c:pt idx="27">
                  <c:v>8.4973996799999965E-2</c:v>
                </c:pt>
                <c:pt idx="28">
                  <c:v>8.4973996799999965E-2</c:v>
                </c:pt>
                <c:pt idx="29">
                  <c:v>8.4973996799999965E-2</c:v>
                </c:pt>
                <c:pt idx="30">
                  <c:v>8.4973996799999965E-2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50-4C80-AED2-15AD52CA3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075664"/>
        <c:axId val="527082552"/>
      </c:lineChart>
      <c:catAx>
        <c:axId val="52707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7082552"/>
        <c:crosses val="autoZero"/>
        <c:auto val="1"/>
        <c:lblAlgn val="ctr"/>
        <c:lblOffset val="100"/>
        <c:noMultiLvlLbl val="0"/>
      </c:catAx>
      <c:valAx>
        <c:axId val="52708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707566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磁力ー重さ（厚さ）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'小磁石　厚さ'!$G$43:$G$50</c:f>
              <c:numCache>
                <c:formatCode>0_ 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'小磁石　厚さ'!$H$43:$H$50</c:f>
              <c:numCache>
                <c:formatCode>0.00000_ </c:formatCode>
                <c:ptCount val="8"/>
                <c:pt idx="0">
                  <c:v>-2.7621073981569998E-2</c:v>
                </c:pt>
                <c:pt idx="1">
                  <c:v>-3.4611061176331101E-2</c:v>
                </c:pt>
                <c:pt idx="2">
                  <c:v>-3.2046248268086303E-2</c:v>
                </c:pt>
                <c:pt idx="3" formatCode="General">
                  <c:v>-3.5968133978261298E-2</c:v>
                </c:pt>
                <c:pt idx="4" formatCode="General">
                  <c:v>-4.0731793623189801E-2</c:v>
                </c:pt>
                <c:pt idx="5" formatCode="General">
                  <c:v>-3.6883132341421203E-2</c:v>
                </c:pt>
                <c:pt idx="6" formatCode="General">
                  <c:v>-4.5811665632562601E-2</c:v>
                </c:pt>
                <c:pt idx="7" formatCode="General">
                  <c:v>-3.6812021765111801E-2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82-4089-B394-1D95C0051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036168"/>
        <c:axId val="595029608"/>
      </c:lineChart>
      <c:catAx>
        <c:axId val="595036168"/>
        <c:scaling>
          <c:orientation val="minMax"/>
        </c:scaling>
        <c:delete val="0"/>
        <c:axPos val="b"/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5029608"/>
        <c:crosses val="autoZero"/>
        <c:auto val="1"/>
        <c:lblAlgn val="ctr"/>
        <c:lblOffset val="100"/>
        <c:noMultiLvlLbl val="0"/>
      </c:catAx>
      <c:valAx>
        <c:axId val="59502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000_ 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5036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磁力ー重さ（外半径）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'小磁石　外半径'!$E$49:$E$59</c:f>
              <c:numCache>
                <c:formatCode>General</c:formatCode>
                <c:ptCount val="11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</c:numCache>
            </c:numRef>
          </c:cat>
          <c:val>
            <c:numRef>
              <c:f>'小磁石　外半径'!$F$49:$F$59</c:f>
              <c:numCache>
                <c:formatCode>General</c:formatCode>
                <c:ptCount val="11"/>
                <c:pt idx="0">
                  <c:v>-4.3672330685659497E-3</c:v>
                </c:pt>
                <c:pt idx="1">
                  <c:v>-7.8837760067894096E-3</c:v>
                </c:pt>
                <c:pt idx="2">
                  <c:v>-1.9282830577622399E-2</c:v>
                </c:pt>
                <c:pt idx="3">
                  <c:v>-2.1593759318160599E-2</c:v>
                </c:pt>
                <c:pt idx="4">
                  <c:v>-2.6386333393632701E-2</c:v>
                </c:pt>
                <c:pt idx="5">
                  <c:v>-3.3382865807147499E-2</c:v>
                </c:pt>
                <c:pt idx="6">
                  <c:v>-3.2046254371362902E-2</c:v>
                </c:pt>
                <c:pt idx="7">
                  <c:v>-4.0277490376769302E-2</c:v>
                </c:pt>
                <c:pt idx="8">
                  <c:v>-3.6824662768645898E-2</c:v>
                </c:pt>
                <c:pt idx="9">
                  <c:v>-3.8071041882854699E-2</c:v>
                </c:pt>
                <c:pt idx="10">
                  <c:v>-3.00121040806457E-2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9C-4261-A71A-0AFCD65D8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755336"/>
        <c:axId val="598755664"/>
      </c:lineChart>
      <c:catAx>
        <c:axId val="598755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8755664"/>
        <c:crosses val="autoZero"/>
        <c:auto val="1"/>
        <c:lblAlgn val="ctr"/>
        <c:lblOffset val="100"/>
        <c:noMultiLvlLbl val="0"/>
      </c:catAx>
      <c:valAx>
        <c:axId val="59875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8755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磁力ー重さ（内半径）</a:t>
            </a:r>
            <a:endParaRPr lang="en-US" altLang="ja-JP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'小磁石　内半径'!$D$39:$D$45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cat>
          <c:val>
            <c:numRef>
              <c:f>'小磁石　内半径'!$E$39:$E$45</c:f>
              <c:numCache>
                <c:formatCode>General</c:formatCode>
                <c:ptCount val="7"/>
                <c:pt idx="0">
                  <c:v>-2.7024733796004299E-2</c:v>
                </c:pt>
                <c:pt idx="1">
                  <c:v>-2.81501269892185E-2</c:v>
                </c:pt>
                <c:pt idx="2">
                  <c:v>-2.8343729184795299E-2</c:v>
                </c:pt>
                <c:pt idx="3">
                  <c:v>-3.1095833991385199E-2</c:v>
                </c:pt>
                <c:pt idx="4">
                  <c:v>-3.1515542630005403E-2</c:v>
                </c:pt>
                <c:pt idx="5">
                  <c:v>-2.0401886962090901E-2</c:v>
                </c:pt>
                <c:pt idx="6">
                  <c:v>-1.8071240541633452E-2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78-498F-83CE-A86C2C552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483136"/>
        <c:axId val="635484120"/>
      </c:lineChart>
      <c:catAx>
        <c:axId val="63548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5484120"/>
        <c:crosses val="autoZero"/>
        <c:auto val="1"/>
        <c:lblAlgn val="ctr"/>
        <c:lblOffset val="100"/>
        <c:noMultiLvlLbl val="0"/>
      </c:catAx>
      <c:valAx>
        <c:axId val="63548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5483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sz="1400" b="0"/>
              <a:t>z</a:t>
            </a:r>
            <a:r>
              <a:rPr lang="ja-JP" altLang="en-US" sz="1400" b="0"/>
              <a:t>方向磁力変化（</a:t>
            </a:r>
            <a:r>
              <a:rPr lang="en-US" altLang="ja-JP" sz="1400" b="0"/>
              <a:t>40</a:t>
            </a:r>
            <a:r>
              <a:rPr lang="ja-JP" altLang="en-US" sz="1400" b="0"/>
              <a:t>～</a:t>
            </a:r>
            <a:r>
              <a:rPr lang="en-US" altLang="ja-JP" sz="1400" b="0"/>
              <a:t>70㎜</a:t>
            </a:r>
            <a:r>
              <a:rPr lang="ja-JP" altLang="en-US" sz="1400" b="0"/>
              <a:t>）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磁力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'小磁石　厚さ'!$P$2:$P$32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'小磁石　厚さ'!$S$2:$S$32</c:f>
              <c:numCache>
                <c:formatCode>0.00000_ </c:formatCode>
                <c:ptCount val="31"/>
                <c:pt idx="0">
                  <c:v>4.4445155765594928E-2</c:v>
                </c:pt>
                <c:pt idx="1">
                  <c:v>7.11183073329201E-2</c:v>
                </c:pt>
                <c:pt idx="2">
                  <c:v>6.1960770266624748E-2</c:v>
                </c:pt>
                <c:pt idx="3">
                  <c:v>6.7891299003973254E-2</c:v>
                </c:pt>
                <c:pt idx="4">
                  <c:v>7.7698452593736478E-2</c:v>
                </c:pt>
                <c:pt idx="5">
                  <c:v>7.5053811141912813E-2</c:v>
                </c:pt>
                <c:pt idx="6">
                  <c:v>7.5063758869171784E-2</c:v>
                </c:pt>
                <c:pt idx="7">
                  <c:v>7.819760081738425E-2</c:v>
                </c:pt>
                <c:pt idx="8">
                  <c:v>8.663649041043564E-2</c:v>
                </c:pt>
                <c:pt idx="9">
                  <c:v>6.5734038610770304E-2</c:v>
                </c:pt>
                <c:pt idx="10">
                  <c:v>8.8068374255705517E-2</c:v>
                </c:pt>
                <c:pt idx="11">
                  <c:v>6.641537668747477E-2</c:v>
                </c:pt>
                <c:pt idx="12">
                  <c:v>8.0205194733959873E-2</c:v>
                </c:pt>
                <c:pt idx="13">
                  <c:v>7.4719684395213204E-2</c:v>
                </c:pt>
                <c:pt idx="14">
                  <c:v>6.6416817354623403E-2</c:v>
                </c:pt>
                <c:pt idx="15">
                  <c:v>9.4306390451913732E-2</c:v>
                </c:pt>
                <c:pt idx="16">
                  <c:v>5.9727569570728022E-2</c:v>
                </c:pt>
                <c:pt idx="17">
                  <c:v>7.3088627124572134E-2</c:v>
                </c:pt>
                <c:pt idx="18">
                  <c:v>7.0059837044421508E-2</c:v>
                </c:pt>
                <c:pt idx="19">
                  <c:v>6.7822162390376306E-2</c:v>
                </c:pt>
                <c:pt idx="20">
                  <c:v>7.2515789172283976E-2</c:v>
                </c:pt>
                <c:pt idx="21" formatCode="General">
                  <c:v>5.6863636814340132E-2</c:v>
                </c:pt>
                <c:pt idx="22" formatCode="General">
                  <c:v>5.8395411159462451E-2</c:v>
                </c:pt>
                <c:pt idx="23" formatCode="General">
                  <c:v>7.0282669191533101E-2</c:v>
                </c:pt>
                <c:pt idx="24" formatCode="General">
                  <c:v>5.6119163805726728E-2</c:v>
                </c:pt>
                <c:pt idx="25" formatCode="General">
                  <c:v>6.3355971597584076E-2</c:v>
                </c:pt>
                <c:pt idx="26" formatCode="General">
                  <c:v>2.8408583010284639E-2</c:v>
                </c:pt>
                <c:pt idx="27" formatCode="General">
                  <c:v>4.3556874095473701E-2</c:v>
                </c:pt>
                <c:pt idx="28" formatCode="General">
                  <c:v>6.216255548509772E-2</c:v>
                </c:pt>
                <c:pt idx="29" formatCode="General">
                  <c:v>3.0480898162661332E-2</c:v>
                </c:pt>
                <c:pt idx="30" formatCode="General">
                  <c:v>2.538845555005045E-2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29-404F-BD81-20EBCB262DB0}"/>
            </c:ext>
          </c:extLst>
        </c:ser>
        <c:ser>
          <c:idx val="1"/>
          <c:order val="1"/>
          <c:tx>
            <c:v>重さ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'小磁石　厚さ'!$P$2:$P$32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'小磁石　厚さ'!$T$2:$T$32</c:f>
              <c:numCache>
                <c:formatCode>General</c:formatCode>
                <c:ptCount val="31"/>
                <c:pt idx="0">
                  <c:v>0.12635263871999999</c:v>
                </c:pt>
                <c:pt idx="1">
                  <c:v>0.12635263871999999</c:v>
                </c:pt>
                <c:pt idx="2">
                  <c:v>0.12635263871999999</c:v>
                </c:pt>
                <c:pt idx="3">
                  <c:v>0.12635263871999999</c:v>
                </c:pt>
                <c:pt idx="4">
                  <c:v>0.12635263871999999</c:v>
                </c:pt>
                <c:pt idx="5">
                  <c:v>0.12635263871999999</c:v>
                </c:pt>
                <c:pt idx="6">
                  <c:v>0.12635263871999999</c:v>
                </c:pt>
                <c:pt idx="7">
                  <c:v>0.12635263871999999</c:v>
                </c:pt>
                <c:pt idx="8">
                  <c:v>0.12635263871999999</c:v>
                </c:pt>
                <c:pt idx="9">
                  <c:v>0.12635263871999999</c:v>
                </c:pt>
                <c:pt idx="10">
                  <c:v>0.12635263871999999</c:v>
                </c:pt>
                <c:pt idx="11">
                  <c:v>0.12635263871999999</c:v>
                </c:pt>
                <c:pt idx="12">
                  <c:v>0.12635263871999999</c:v>
                </c:pt>
                <c:pt idx="13">
                  <c:v>0.12635263871999999</c:v>
                </c:pt>
                <c:pt idx="14">
                  <c:v>0.12635263871999999</c:v>
                </c:pt>
                <c:pt idx="15">
                  <c:v>0.12635263871999999</c:v>
                </c:pt>
                <c:pt idx="16">
                  <c:v>0.12635263871999999</c:v>
                </c:pt>
                <c:pt idx="17">
                  <c:v>0.12635263871999999</c:v>
                </c:pt>
                <c:pt idx="18">
                  <c:v>0.12635263871999999</c:v>
                </c:pt>
                <c:pt idx="19">
                  <c:v>0.12635263871999999</c:v>
                </c:pt>
                <c:pt idx="20">
                  <c:v>0.12635263871999999</c:v>
                </c:pt>
                <c:pt idx="21">
                  <c:v>0.12635263871999999</c:v>
                </c:pt>
                <c:pt idx="22">
                  <c:v>0.12635263871999999</c:v>
                </c:pt>
                <c:pt idx="23">
                  <c:v>0.12635263871999999</c:v>
                </c:pt>
                <c:pt idx="24">
                  <c:v>0.12635263871999999</c:v>
                </c:pt>
                <c:pt idx="25">
                  <c:v>0.12635263871999999</c:v>
                </c:pt>
                <c:pt idx="26">
                  <c:v>0.12635263871999999</c:v>
                </c:pt>
                <c:pt idx="27">
                  <c:v>0.12635263871999999</c:v>
                </c:pt>
                <c:pt idx="28">
                  <c:v>0.12635263871999999</c:v>
                </c:pt>
                <c:pt idx="29">
                  <c:v>0.12635263871999999</c:v>
                </c:pt>
                <c:pt idx="30">
                  <c:v>0.12635263871999999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29-404F-BD81-20EBCB262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659224"/>
        <c:axId val="516659552"/>
      </c:lineChart>
      <c:catAx>
        <c:axId val="516659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z</a:t>
                </a:r>
                <a:r>
                  <a:rPr lang="ja-JP" altLang="en-US"/>
                  <a:t>方向距離（ｍｍ）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6659552"/>
        <c:crosses val="autoZero"/>
        <c:auto val="1"/>
        <c:lblAlgn val="ctr"/>
        <c:lblOffset val="100"/>
        <c:noMultiLvlLbl val="0"/>
      </c:catAx>
      <c:valAx>
        <c:axId val="51665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z</a:t>
                </a:r>
                <a:r>
                  <a:rPr lang="ja-JP" altLang="en-US"/>
                  <a:t>方向磁力（</a:t>
                </a:r>
                <a:r>
                  <a:rPr lang="en-US" altLang="ja-JP"/>
                  <a:t>N</a:t>
                </a:r>
                <a:r>
                  <a:rPr lang="ja-JP" altLang="en-US"/>
                  <a:t>）</a:t>
                </a:r>
              </a:p>
            </c:rich>
          </c:tx>
          <c:overlay val="0"/>
        </c:title>
        <c:numFmt formatCode="0.00000_ 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6659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内半径</a:t>
            </a:r>
            <a:r>
              <a:rPr lang="en-US" altLang="ja-JP"/>
              <a:t>10㎜</a:t>
            </a:r>
            <a:endParaRPr lang="ja-JP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磁力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'小磁石　内半径'!$U$2:$U$32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'小磁石　内半径'!$X$2:$X$32</c:f>
              <c:numCache>
                <c:formatCode>General</c:formatCode>
                <c:ptCount val="31"/>
                <c:pt idx="0">
                  <c:v>2.030361993404187E-2</c:v>
                </c:pt>
                <c:pt idx="1">
                  <c:v>3.2166318345282732E-2</c:v>
                </c:pt>
                <c:pt idx="2">
                  <c:v>3.5664474778552488E-2</c:v>
                </c:pt>
                <c:pt idx="3">
                  <c:v>2.0369603245401241E-2</c:v>
                </c:pt>
                <c:pt idx="4">
                  <c:v>3.2320726360873957E-2</c:v>
                </c:pt>
                <c:pt idx="5">
                  <c:v>3.9419272089994628E-2</c:v>
                </c:pt>
                <c:pt idx="6">
                  <c:v>2.211541774254535E-2</c:v>
                </c:pt>
                <c:pt idx="7">
                  <c:v>2.0875463152624701E-2</c:v>
                </c:pt>
                <c:pt idx="8">
                  <c:v>3.6408889213673017E-2</c:v>
                </c:pt>
                <c:pt idx="9">
                  <c:v>7.9352594181557375E-3</c:v>
                </c:pt>
                <c:pt idx="10">
                  <c:v>3.7637319982572387E-2</c:v>
                </c:pt>
                <c:pt idx="11">
                  <c:v>2.848234408076979E-2</c:v>
                </c:pt>
                <c:pt idx="12">
                  <c:v>2.6557550207019009E-2</c:v>
                </c:pt>
                <c:pt idx="13">
                  <c:v>2.645517300476382E-2</c:v>
                </c:pt>
                <c:pt idx="14">
                  <c:v>1.1971064935520789E-2</c:v>
                </c:pt>
                <c:pt idx="15">
                  <c:v>2.1808894475262589E-2</c:v>
                </c:pt>
                <c:pt idx="16">
                  <c:v>7.2186793979903807E-3</c:v>
                </c:pt>
                <c:pt idx="17">
                  <c:v>2.1399951342864841E-2</c:v>
                </c:pt>
                <c:pt idx="18">
                  <c:v>2.4481190568342269E-2</c:v>
                </c:pt>
                <c:pt idx="19">
                  <c:v>1.9937853686764258E-2</c:v>
                </c:pt>
                <c:pt idx="20">
                  <c:v>1.376531815794859E-2</c:v>
                </c:pt>
                <c:pt idx="21">
                  <c:v>1.2659888292507859E-2</c:v>
                </c:pt>
                <c:pt idx="22">
                  <c:v>3.2817740920750321E-2</c:v>
                </c:pt>
                <c:pt idx="23">
                  <c:v>1.540236638315795E-2</c:v>
                </c:pt>
                <c:pt idx="24">
                  <c:v>7.2297621709424718E-3</c:v>
                </c:pt>
                <c:pt idx="25">
                  <c:v>6.6955664254337213E-3</c:v>
                </c:pt>
                <c:pt idx="26">
                  <c:v>1.078496245086588E-2</c:v>
                </c:pt>
                <c:pt idx="27">
                  <c:v>8.5798105438901276E-3</c:v>
                </c:pt>
                <c:pt idx="28">
                  <c:v>2.4582304776844528E-3</c:v>
                </c:pt>
                <c:pt idx="29">
                  <c:v>-1.6582698404165031E-3</c:v>
                </c:pt>
                <c:pt idx="30">
                  <c:v>-1.265504806785637E-2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7E-4166-988A-EED9A1B99CA4}"/>
            </c:ext>
          </c:extLst>
        </c:ser>
        <c:ser>
          <c:idx val="1"/>
          <c:order val="1"/>
          <c:tx>
            <c:v>重さ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'小磁石　内半径'!$U$2:$U$32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'小磁石　内半径'!$Y$2:$Y$32</c:f>
              <c:numCache>
                <c:formatCode>General</c:formatCode>
                <c:ptCount val="31"/>
                <c:pt idx="0">
                  <c:v>7.0934814719999989E-2</c:v>
                </c:pt>
                <c:pt idx="1">
                  <c:v>7.0934814719999989E-2</c:v>
                </c:pt>
                <c:pt idx="2">
                  <c:v>7.0934814719999989E-2</c:v>
                </c:pt>
                <c:pt idx="3">
                  <c:v>7.0934814719999989E-2</c:v>
                </c:pt>
                <c:pt idx="4">
                  <c:v>7.0934814719999989E-2</c:v>
                </c:pt>
                <c:pt idx="5">
                  <c:v>7.0934814719999989E-2</c:v>
                </c:pt>
                <c:pt idx="6">
                  <c:v>7.0934814719999989E-2</c:v>
                </c:pt>
                <c:pt idx="7">
                  <c:v>7.0934814719999989E-2</c:v>
                </c:pt>
                <c:pt idx="8">
                  <c:v>7.0934814719999989E-2</c:v>
                </c:pt>
                <c:pt idx="9">
                  <c:v>7.0934814719999989E-2</c:v>
                </c:pt>
                <c:pt idx="10">
                  <c:v>7.0934814719999989E-2</c:v>
                </c:pt>
                <c:pt idx="11">
                  <c:v>7.0934814719999989E-2</c:v>
                </c:pt>
                <c:pt idx="12">
                  <c:v>7.0934814719999989E-2</c:v>
                </c:pt>
                <c:pt idx="13">
                  <c:v>7.0934814719999989E-2</c:v>
                </c:pt>
                <c:pt idx="14">
                  <c:v>7.0934814719999989E-2</c:v>
                </c:pt>
                <c:pt idx="15">
                  <c:v>7.0934814719999989E-2</c:v>
                </c:pt>
                <c:pt idx="16">
                  <c:v>7.0934814719999989E-2</c:v>
                </c:pt>
                <c:pt idx="17">
                  <c:v>7.0934814719999989E-2</c:v>
                </c:pt>
                <c:pt idx="18">
                  <c:v>7.0934814719999989E-2</c:v>
                </c:pt>
                <c:pt idx="19">
                  <c:v>7.0934814719999989E-2</c:v>
                </c:pt>
                <c:pt idx="20">
                  <c:v>7.0934814719999989E-2</c:v>
                </c:pt>
                <c:pt idx="21">
                  <c:v>7.0934814719999989E-2</c:v>
                </c:pt>
                <c:pt idx="22">
                  <c:v>7.0934814719999989E-2</c:v>
                </c:pt>
                <c:pt idx="23">
                  <c:v>7.0934814719999989E-2</c:v>
                </c:pt>
                <c:pt idx="24">
                  <c:v>7.0934814719999989E-2</c:v>
                </c:pt>
                <c:pt idx="25">
                  <c:v>7.0934814719999989E-2</c:v>
                </c:pt>
                <c:pt idx="26">
                  <c:v>7.0934814719999989E-2</c:v>
                </c:pt>
                <c:pt idx="27">
                  <c:v>7.0934814719999989E-2</c:v>
                </c:pt>
                <c:pt idx="28">
                  <c:v>7.0934814719999989E-2</c:v>
                </c:pt>
                <c:pt idx="29">
                  <c:v>7.0934814719999989E-2</c:v>
                </c:pt>
                <c:pt idx="30">
                  <c:v>7.0934814719999989E-2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7E-4166-988A-EED9A1B99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234696"/>
        <c:axId val="587232400"/>
      </c:lineChart>
      <c:catAx>
        <c:axId val="587234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7232400"/>
        <c:crosses val="autoZero"/>
        <c:auto val="1"/>
        <c:lblAlgn val="ctr"/>
        <c:lblOffset val="100"/>
        <c:noMultiLvlLbl val="0"/>
      </c:catAx>
      <c:valAx>
        <c:axId val="58723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723469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内半径</a:t>
            </a:r>
            <a:r>
              <a:rPr lang="en-US" altLang="ja-JP"/>
              <a:t>11㎜</a:t>
            </a:r>
            <a:endParaRPr lang="ja-JP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磁力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'小磁石　内半径'!$Z$2:$Z$32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'小磁石　内半径'!$AC$2:$AC$32</c:f>
              <c:numCache>
                <c:formatCode>General</c:formatCode>
                <c:ptCount val="31"/>
                <c:pt idx="0">
                  <c:v>2.2907857986452389E-2</c:v>
                </c:pt>
                <c:pt idx="1">
                  <c:v>3.5015937037909041E-2</c:v>
                </c:pt>
                <c:pt idx="2">
                  <c:v>2.3322549032206479E-2</c:v>
                </c:pt>
                <c:pt idx="3">
                  <c:v>2.0517089057435371E-2</c:v>
                </c:pt>
                <c:pt idx="4">
                  <c:v>2.0026425522610591E-2</c:v>
                </c:pt>
                <c:pt idx="5">
                  <c:v>2.7650398324665561E-2</c:v>
                </c:pt>
                <c:pt idx="6">
                  <c:v>1.1020169578268429E-2</c:v>
                </c:pt>
                <c:pt idx="7">
                  <c:v>2.6862994906450461E-2</c:v>
                </c:pt>
                <c:pt idx="8">
                  <c:v>2.3566277424903762E-2</c:v>
                </c:pt>
                <c:pt idx="9">
                  <c:v>4.9463327799834848E-4</c:v>
                </c:pt>
                <c:pt idx="10">
                  <c:v>1.9309305400271221E-2</c:v>
                </c:pt>
                <c:pt idx="11">
                  <c:v>7.9827129202412837E-3</c:v>
                </c:pt>
                <c:pt idx="12">
                  <c:v>2.330596156574619E-2</c:v>
                </c:pt>
                <c:pt idx="13">
                  <c:v>1.1334797168270599E-2</c:v>
                </c:pt>
                <c:pt idx="14">
                  <c:v>1.6294438228917529E-2</c:v>
                </c:pt>
                <c:pt idx="15">
                  <c:v>2.5313663202917731E-2</c:v>
                </c:pt>
                <c:pt idx="16">
                  <c:v>1.737655489087787E-2</c:v>
                </c:pt>
                <c:pt idx="17">
                  <c:v>2.9811305815059651E-2</c:v>
                </c:pt>
                <c:pt idx="18">
                  <c:v>2.1454803246689309E-2</c:v>
                </c:pt>
                <c:pt idx="19">
                  <c:v>1.6104416709807921E-2</c:v>
                </c:pt>
                <c:pt idx="20">
                  <c:v>2.0482382337445201E-2</c:v>
                </c:pt>
                <c:pt idx="21">
                  <c:v>-3.9884676715531446E-3</c:v>
                </c:pt>
                <c:pt idx="22">
                  <c:v>5.1377377715334516E-3</c:v>
                </c:pt>
                <c:pt idx="23">
                  <c:v>1.276778207632575E-2</c:v>
                </c:pt>
                <c:pt idx="24">
                  <c:v>-1.2568718329657469E-2</c:v>
                </c:pt>
                <c:pt idx="25">
                  <c:v>6.0940497941087577E-4</c:v>
                </c:pt>
                <c:pt idx="26">
                  <c:v>1.0034463144663341E-2</c:v>
                </c:pt>
                <c:pt idx="27">
                  <c:v>-3.3408139698897388E-2</c:v>
                </c:pt>
                <c:pt idx="28">
                  <c:v>7.4776862024083005E-4</c:v>
                </c:pt>
                <c:pt idx="29">
                  <c:v>7.9774748280177585E-3</c:v>
                </c:pt>
                <c:pt idx="30">
                  <c:v>-1.819938633515155E-2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3E-467E-AD89-97D9B4BBBD0A}"/>
            </c:ext>
          </c:extLst>
        </c:ser>
        <c:ser>
          <c:idx val="1"/>
          <c:order val="1"/>
          <c:tx>
            <c:v>重さ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'小磁石　内半径'!$Z$2:$Z$32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'小磁石　内半径'!$AD$2:$AD$32</c:f>
              <c:numCache>
                <c:formatCode>General</c:formatCode>
                <c:ptCount val="31"/>
                <c:pt idx="0">
                  <c:v>5.5417823999999963E-2</c:v>
                </c:pt>
                <c:pt idx="1">
                  <c:v>5.5417823999999963E-2</c:v>
                </c:pt>
                <c:pt idx="2">
                  <c:v>5.5417823999999963E-2</c:v>
                </c:pt>
                <c:pt idx="3">
                  <c:v>5.5417823999999963E-2</c:v>
                </c:pt>
                <c:pt idx="4">
                  <c:v>5.5417823999999963E-2</c:v>
                </c:pt>
                <c:pt idx="5">
                  <c:v>5.5417823999999963E-2</c:v>
                </c:pt>
                <c:pt idx="6">
                  <c:v>5.5417823999999963E-2</c:v>
                </c:pt>
                <c:pt idx="7">
                  <c:v>5.5417823999999963E-2</c:v>
                </c:pt>
                <c:pt idx="8">
                  <c:v>5.5417823999999963E-2</c:v>
                </c:pt>
                <c:pt idx="9">
                  <c:v>5.5417823999999963E-2</c:v>
                </c:pt>
                <c:pt idx="10">
                  <c:v>5.5417823999999963E-2</c:v>
                </c:pt>
                <c:pt idx="11">
                  <c:v>5.5417823999999963E-2</c:v>
                </c:pt>
                <c:pt idx="12">
                  <c:v>5.5417823999999963E-2</c:v>
                </c:pt>
                <c:pt idx="13">
                  <c:v>5.5417823999999963E-2</c:v>
                </c:pt>
                <c:pt idx="14">
                  <c:v>5.5417823999999963E-2</c:v>
                </c:pt>
                <c:pt idx="15">
                  <c:v>5.5417823999999963E-2</c:v>
                </c:pt>
                <c:pt idx="16">
                  <c:v>5.5417823999999963E-2</c:v>
                </c:pt>
                <c:pt idx="17">
                  <c:v>5.5417823999999963E-2</c:v>
                </c:pt>
                <c:pt idx="18">
                  <c:v>5.5417823999999963E-2</c:v>
                </c:pt>
                <c:pt idx="19">
                  <c:v>5.5417823999999963E-2</c:v>
                </c:pt>
                <c:pt idx="20">
                  <c:v>5.5417823999999963E-2</c:v>
                </c:pt>
                <c:pt idx="21">
                  <c:v>5.5417823999999963E-2</c:v>
                </c:pt>
                <c:pt idx="22">
                  <c:v>5.5417823999999963E-2</c:v>
                </c:pt>
                <c:pt idx="23">
                  <c:v>5.5417823999999963E-2</c:v>
                </c:pt>
                <c:pt idx="24">
                  <c:v>5.5417823999999963E-2</c:v>
                </c:pt>
                <c:pt idx="25">
                  <c:v>5.5417823999999963E-2</c:v>
                </c:pt>
                <c:pt idx="26">
                  <c:v>5.5417823999999963E-2</c:v>
                </c:pt>
                <c:pt idx="27">
                  <c:v>5.5417823999999963E-2</c:v>
                </c:pt>
                <c:pt idx="28">
                  <c:v>5.5417823999999963E-2</c:v>
                </c:pt>
                <c:pt idx="29">
                  <c:v>5.5417823999999963E-2</c:v>
                </c:pt>
                <c:pt idx="30">
                  <c:v>5.5417823999999963E-2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3E-467E-AD89-97D9B4BBB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248472"/>
        <c:axId val="587247816"/>
      </c:lineChart>
      <c:catAx>
        <c:axId val="587248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7247816"/>
        <c:crosses val="autoZero"/>
        <c:auto val="1"/>
        <c:lblAlgn val="ctr"/>
        <c:lblOffset val="100"/>
        <c:noMultiLvlLbl val="0"/>
      </c:catAx>
      <c:valAx>
        <c:axId val="58724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724847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外半径（大）</a:t>
            </a:r>
            <a:r>
              <a:rPr lang="en-US" altLang="ja-JP"/>
              <a:t>50mm</a:t>
            </a:r>
            <a:endParaRPr lang="ja-JP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磁力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'大磁石　外半径'!$A$2:$A$32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'大磁石　外半径'!$D$2:$D$32</c:f>
              <c:numCache>
                <c:formatCode>General</c:formatCode>
                <c:ptCount val="31"/>
                <c:pt idx="0">
                  <c:v>9.3277943389376269E-2</c:v>
                </c:pt>
                <c:pt idx="1">
                  <c:v>6.6583629922062307E-2</c:v>
                </c:pt>
                <c:pt idx="2">
                  <c:v>7.7701440223160043E-2</c:v>
                </c:pt>
                <c:pt idx="3">
                  <c:v>8.5223080595477854E-2</c:v>
                </c:pt>
                <c:pt idx="4">
                  <c:v>8.5510906905703871E-2</c:v>
                </c:pt>
                <c:pt idx="5">
                  <c:v>7.7042173757581961E-2</c:v>
                </c:pt>
                <c:pt idx="6">
                  <c:v>7.6536462563340318E-2</c:v>
                </c:pt>
                <c:pt idx="7">
                  <c:v>8.5299997962327359E-2</c:v>
                </c:pt>
                <c:pt idx="8">
                  <c:v>8.8959226107175063E-2</c:v>
                </c:pt>
                <c:pt idx="9">
                  <c:v>8.7791401801564681E-2</c:v>
                </c:pt>
                <c:pt idx="10">
                  <c:v>7.5492302392163743E-2</c:v>
                </c:pt>
                <c:pt idx="11">
                  <c:v>8.8905279422804614E-2</c:v>
                </c:pt>
                <c:pt idx="12">
                  <c:v>9.0520497385861903E-2</c:v>
                </c:pt>
                <c:pt idx="13">
                  <c:v>8.1974876318420986E-2</c:v>
                </c:pt>
                <c:pt idx="14">
                  <c:v>7.7355386457826025E-2</c:v>
                </c:pt>
                <c:pt idx="15">
                  <c:v>7.883082985417679E-2</c:v>
                </c:pt>
                <c:pt idx="16">
                  <c:v>8.5311827387885175E-2</c:v>
                </c:pt>
                <c:pt idx="17">
                  <c:v>8.6703762951280156E-2</c:v>
                </c:pt>
                <c:pt idx="18">
                  <c:v>8.184257151212028E-2</c:v>
                </c:pt>
                <c:pt idx="19">
                  <c:v>7.1988085078722244E-2</c:v>
                </c:pt>
                <c:pt idx="20">
                  <c:v>6.9412921918491299E-2</c:v>
                </c:pt>
                <c:pt idx="21">
                  <c:v>8.8792742723585436E-2</c:v>
                </c:pt>
                <c:pt idx="22">
                  <c:v>6.7160473620621178E-2</c:v>
                </c:pt>
                <c:pt idx="23">
                  <c:v>6.0447288938846731E-2</c:v>
                </c:pt>
                <c:pt idx="24">
                  <c:v>5.6142527142466432E-2</c:v>
                </c:pt>
                <c:pt idx="25">
                  <c:v>6.5717619967284979E-2</c:v>
                </c:pt>
                <c:pt idx="26">
                  <c:v>5.8470576753256003E-2</c:v>
                </c:pt>
                <c:pt idx="27">
                  <c:v>5.7899057379913639E-2</c:v>
                </c:pt>
                <c:pt idx="28">
                  <c:v>5.7082618895510043E-2</c:v>
                </c:pt>
                <c:pt idx="29">
                  <c:v>4.8246670780135933E-2</c:v>
                </c:pt>
                <c:pt idx="30">
                  <c:v>4.128285530330069E-2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4-4BD4-A007-AF5DFA901B5F}"/>
            </c:ext>
          </c:extLst>
        </c:ser>
        <c:ser>
          <c:idx val="1"/>
          <c:order val="1"/>
          <c:tx>
            <c:v>重さ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'大磁石　外半径'!$A$2:$A$32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'大磁石　外半径'!$E$2:$E$32</c:f>
              <c:numCache>
                <c:formatCode>General</c:formatCode>
                <c:ptCount val="31"/>
                <c:pt idx="0">
                  <c:v>0.12635263871999999</c:v>
                </c:pt>
                <c:pt idx="1">
                  <c:v>0.12635263871999999</c:v>
                </c:pt>
                <c:pt idx="2">
                  <c:v>0.12635263871999999</c:v>
                </c:pt>
                <c:pt idx="3">
                  <c:v>0.12635263871999999</c:v>
                </c:pt>
                <c:pt idx="4">
                  <c:v>0.12635263871999999</c:v>
                </c:pt>
                <c:pt idx="5">
                  <c:v>0.12635263871999999</c:v>
                </c:pt>
                <c:pt idx="6">
                  <c:v>0.12635263871999999</c:v>
                </c:pt>
                <c:pt idx="7">
                  <c:v>0.12635263871999999</c:v>
                </c:pt>
                <c:pt idx="8">
                  <c:v>0.12635263871999999</c:v>
                </c:pt>
                <c:pt idx="9">
                  <c:v>0.12635263871999999</c:v>
                </c:pt>
                <c:pt idx="10">
                  <c:v>0.12635263871999999</c:v>
                </c:pt>
                <c:pt idx="11">
                  <c:v>0.12635263871999999</c:v>
                </c:pt>
                <c:pt idx="12">
                  <c:v>0.12635263871999999</c:v>
                </c:pt>
                <c:pt idx="13">
                  <c:v>0.12635263871999999</c:v>
                </c:pt>
                <c:pt idx="14">
                  <c:v>0.12635263871999999</c:v>
                </c:pt>
                <c:pt idx="15">
                  <c:v>0.12635263871999999</c:v>
                </c:pt>
                <c:pt idx="16">
                  <c:v>0.12635263871999999</c:v>
                </c:pt>
                <c:pt idx="17">
                  <c:v>0.12635263871999999</c:v>
                </c:pt>
                <c:pt idx="18">
                  <c:v>0.12635263871999999</c:v>
                </c:pt>
                <c:pt idx="19">
                  <c:v>0.12635263871999999</c:v>
                </c:pt>
                <c:pt idx="20">
                  <c:v>0.12635263871999999</c:v>
                </c:pt>
                <c:pt idx="21">
                  <c:v>0.12635263871999999</c:v>
                </c:pt>
                <c:pt idx="22">
                  <c:v>0.12635263871999999</c:v>
                </c:pt>
                <c:pt idx="23">
                  <c:v>0.12635263871999999</c:v>
                </c:pt>
                <c:pt idx="24">
                  <c:v>0.12635263871999999</c:v>
                </c:pt>
                <c:pt idx="25">
                  <c:v>0.12635263871999999</c:v>
                </c:pt>
                <c:pt idx="26">
                  <c:v>0.12635263871999999</c:v>
                </c:pt>
                <c:pt idx="27">
                  <c:v>0.12635263871999999</c:v>
                </c:pt>
                <c:pt idx="28">
                  <c:v>0.12635263871999999</c:v>
                </c:pt>
                <c:pt idx="29">
                  <c:v>0.12635263871999999</c:v>
                </c:pt>
                <c:pt idx="30">
                  <c:v>0.12635263871999999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84-4BD4-A007-AF5DFA901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632088"/>
        <c:axId val="592645536"/>
      </c:lineChart>
      <c:catAx>
        <c:axId val="592632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z</a:t>
                </a:r>
                <a:r>
                  <a:rPr lang="ja-JP" altLang="en-US"/>
                  <a:t>方向距離（ｍｍ）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2645536"/>
        <c:crosses val="autoZero"/>
        <c:auto val="1"/>
        <c:lblAlgn val="ctr"/>
        <c:lblOffset val="100"/>
        <c:noMultiLvlLbl val="0"/>
      </c:catAx>
      <c:valAx>
        <c:axId val="59264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z</a:t>
                </a:r>
                <a:r>
                  <a:rPr lang="ja-JP" altLang="en-US"/>
                  <a:t>方向磁力（</a:t>
                </a:r>
                <a:r>
                  <a:rPr lang="en-US" altLang="ja-JP"/>
                  <a:t>N)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2632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外半径（大）</a:t>
            </a:r>
            <a:r>
              <a:rPr lang="en-US" altLang="ja-JP"/>
              <a:t>51</a:t>
            </a:r>
            <a:r>
              <a:rPr lang="ja-JP" altLang="en-US"/>
              <a:t>㎜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磁力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'大磁石　外半径'!$F$2:$F$32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'大磁石　外半径'!$I$2:$I$32</c:f>
              <c:numCache>
                <c:formatCode>General</c:formatCode>
                <c:ptCount val="31"/>
                <c:pt idx="0">
                  <c:v>8.0122131965085303E-2</c:v>
                </c:pt>
                <c:pt idx="1">
                  <c:v>9.0401683039326997E-2</c:v>
                </c:pt>
                <c:pt idx="2">
                  <c:v>8.9343811644989585E-2</c:v>
                </c:pt>
                <c:pt idx="3">
                  <c:v>7.4590005513044025E-2</c:v>
                </c:pt>
                <c:pt idx="4">
                  <c:v>8.6701233228861044E-2</c:v>
                </c:pt>
                <c:pt idx="5">
                  <c:v>9.4596194568837916E-2</c:v>
                </c:pt>
                <c:pt idx="6">
                  <c:v>0.1064860140958155</c:v>
                </c:pt>
                <c:pt idx="7">
                  <c:v>8.6139091363635872E-2</c:v>
                </c:pt>
                <c:pt idx="8">
                  <c:v>9.2993333380201687E-2</c:v>
                </c:pt>
                <c:pt idx="9">
                  <c:v>0.1022180510932599</c:v>
                </c:pt>
                <c:pt idx="10">
                  <c:v>7.2854547763191127E-2</c:v>
                </c:pt>
                <c:pt idx="11">
                  <c:v>6.2643727948639927E-2</c:v>
                </c:pt>
                <c:pt idx="12">
                  <c:v>8.8210918927581011E-2</c:v>
                </c:pt>
                <c:pt idx="13">
                  <c:v>8.4337959320013506E-2</c:v>
                </c:pt>
                <c:pt idx="14">
                  <c:v>9.5494310017177952E-2</c:v>
                </c:pt>
                <c:pt idx="15">
                  <c:v>7.55384515906634E-2</c:v>
                </c:pt>
                <c:pt idx="16">
                  <c:v>6.9552482707104624E-2</c:v>
                </c:pt>
                <c:pt idx="17">
                  <c:v>7.0860414915266651E-2</c:v>
                </c:pt>
                <c:pt idx="18">
                  <c:v>8.5565268092372332E-2</c:v>
                </c:pt>
                <c:pt idx="19">
                  <c:v>7.5207959754634041E-2</c:v>
                </c:pt>
                <c:pt idx="20">
                  <c:v>7.1492752210824365E-2</c:v>
                </c:pt>
                <c:pt idx="21">
                  <c:v>5.7302151574762053E-2</c:v>
                </c:pt>
                <c:pt idx="22">
                  <c:v>6.9335563141155437E-2</c:v>
                </c:pt>
                <c:pt idx="23">
                  <c:v>6.7969692892566949E-2</c:v>
                </c:pt>
                <c:pt idx="24">
                  <c:v>6.6792666293021039E-2</c:v>
                </c:pt>
                <c:pt idx="25">
                  <c:v>5.3505627231494317E-2</c:v>
                </c:pt>
                <c:pt idx="26">
                  <c:v>5.4624389461218219E-2</c:v>
                </c:pt>
                <c:pt idx="27">
                  <c:v>6.2794695623807642E-2</c:v>
                </c:pt>
                <c:pt idx="28">
                  <c:v>4.5216211343081687E-2</c:v>
                </c:pt>
                <c:pt idx="29">
                  <c:v>4.5703132716072778E-2</c:v>
                </c:pt>
                <c:pt idx="30">
                  <c:v>5.6720251412525881E-2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F6-410D-9AD3-EFE52B27C3F2}"/>
            </c:ext>
          </c:extLst>
        </c:ser>
        <c:ser>
          <c:idx val="1"/>
          <c:order val="1"/>
          <c:tx>
            <c:v>重さ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'大磁石　外半径'!$F$2:$F$32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'大磁石　外半径'!$J$2:$J$32</c:f>
              <c:numCache>
                <c:formatCode>General</c:formatCode>
                <c:ptCount val="31"/>
                <c:pt idx="0">
                  <c:v>0.12635263871999999</c:v>
                </c:pt>
                <c:pt idx="1">
                  <c:v>0.12635263871999999</c:v>
                </c:pt>
                <c:pt idx="2">
                  <c:v>0.12635263871999999</c:v>
                </c:pt>
                <c:pt idx="3">
                  <c:v>0.12635263871999999</c:v>
                </c:pt>
                <c:pt idx="4">
                  <c:v>0.12635263871999999</c:v>
                </c:pt>
                <c:pt idx="5">
                  <c:v>0.12635263871999999</c:v>
                </c:pt>
                <c:pt idx="6">
                  <c:v>0.12635263871999999</c:v>
                </c:pt>
                <c:pt idx="7">
                  <c:v>0.12635263871999999</c:v>
                </c:pt>
                <c:pt idx="8">
                  <c:v>0.12635263871999999</c:v>
                </c:pt>
                <c:pt idx="9">
                  <c:v>0.12635263871999999</c:v>
                </c:pt>
                <c:pt idx="10">
                  <c:v>0.12635263871999999</c:v>
                </c:pt>
                <c:pt idx="11">
                  <c:v>0.12635263871999999</c:v>
                </c:pt>
                <c:pt idx="12">
                  <c:v>0.12635263871999999</c:v>
                </c:pt>
                <c:pt idx="13">
                  <c:v>0.12635263871999999</c:v>
                </c:pt>
                <c:pt idx="14">
                  <c:v>0.12635263871999999</c:v>
                </c:pt>
                <c:pt idx="15">
                  <c:v>0.12635263871999999</c:v>
                </c:pt>
                <c:pt idx="16">
                  <c:v>0.12635263871999999</c:v>
                </c:pt>
                <c:pt idx="17">
                  <c:v>0.12635263871999999</c:v>
                </c:pt>
                <c:pt idx="18">
                  <c:v>0.12635263871999999</c:v>
                </c:pt>
                <c:pt idx="19">
                  <c:v>0.12635263871999999</c:v>
                </c:pt>
                <c:pt idx="20">
                  <c:v>0.12635263871999999</c:v>
                </c:pt>
                <c:pt idx="21">
                  <c:v>0.12635263871999999</c:v>
                </c:pt>
                <c:pt idx="22">
                  <c:v>0.12635263871999999</c:v>
                </c:pt>
                <c:pt idx="23">
                  <c:v>0.12635263871999999</c:v>
                </c:pt>
                <c:pt idx="24">
                  <c:v>0.12635263871999999</c:v>
                </c:pt>
                <c:pt idx="25">
                  <c:v>0.12635263871999999</c:v>
                </c:pt>
                <c:pt idx="26">
                  <c:v>0.12635263871999999</c:v>
                </c:pt>
                <c:pt idx="27">
                  <c:v>0.12635263871999999</c:v>
                </c:pt>
                <c:pt idx="28">
                  <c:v>0.12635263871999999</c:v>
                </c:pt>
                <c:pt idx="29">
                  <c:v>0.12635263871999999</c:v>
                </c:pt>
                <c:pt idx="30">
                  <c:v>0.12635263871999999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F6-410D-9AD3-EFE52B27C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653736"/>
        <c:axId val="592660296"/>
      </c:lineChart>
      <c:catAx>
        <c:axId val="592653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2660296"/>
        <c:crosses val="autoZero"/>
        <c:auto val="1"/>
        <c:lblAlgn val="ctr"/>
        <c:lblOffset val="100"/>
        <c:noMultiLvlLbl val="0"/>
      </c:catAx>
      <c:valAx>
        <c:axId val="59266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265373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外半径（大）</a:t>
            </a:r>
            <a:r>
              <a:rPr lang="en-US" altLang="ja-JP"/>
              <a:t>52㎜</a:t>
            </a:r>
            <a:endParaRPr lang="ja-JP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磁力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'大磁石　外半径'!$K$2:$K$32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'大磁石　外半径'!$N$2:$N$32</c:f>
              <c:numCache>
                <c:formatCode>General</c:formatCode>
                <c:ptCount val="31"/>
                <c:pt idx="0">
                  <c:v>7.2249738770625072E-2</c:v>
                </c:pt>
                <c:pt idx="1">
                  <c:v>8.0781205467357536E-2</c:v>
                </c:pt>
                <c:pt idx="2">
                  <c:v>7.964534142375336E-2</c:v>
                </c:pt>
                <c:pt idx="3">
                  <c:v>8.6945068482713064E-2</c:v>
                </c:pt>
                <c:pt idx="4">
                  <c:v>7.9639450850822718E-2</c:v>
                </c:pt>
                <c:pt idx="5">
                  <c:v>7.763240024119504E-2</c:v>
                </c:pt>
                <c:pt idx="6">
                  <c:v>6.9798236450196699E-2</c:v>
                </c:pt>
                <c:pt idx="7">
                  <c:v>8.3219795470465291E-2</c:v>
                </c:pt>
                <c:pt idx="8">
                  <c:v>8.8254294115352919E-2</c:v>
                </c:pt>
                <c:pt idx="9">
                  <c:v>7.2706051799242041E-2</c:v>
                </c:pt>
                <c:pt idx="10">
                  <c:v>9.1914159815268445E-2</c:v>
                </c:pt>
                <c:pt idx="11">
                  <c:v>8.3485384390365194E-2</c:v>
                </c:pt>
                <c:pt idx="12">
                  <c:v>9.623459345478122E-2</c:v>
                </c:pt>
                <c:pt idx="13">
                  <c:v>7.779842376137569E-2</c:v>
                </c:pt>
                <c:pt idx="14">
                  <c:v>6.6632106471958399E-2</c:v>
                </c:pt>
                <c:pt idx="15">
                  <c:v>7.1545257125437731E-2</c:v>
                </c:pt>
                <c:pt idx="16">
                  <c:v>7.8827110874465353E-2</c:v>
                </c:pt>
                <c:pt idx="17">
                  <c:v>6.7374496393723782E-2</c:v>
                </c:pt>
                <c:pt idx="18">
                  <c:v>6.7082322548899009E-2</c:v>
                </c:pt>
                <c:pt idx="19">
                  <c:v>7.8429259016253902E-2</c:v>
                </c:pt>
                <c:pt idx="20">
                  <c:v>7.7867430084112316E-2</c:v>
                </c:pt>
                <c:pt idx="21">
                  <c:v>7.8481210527280479E-2</c:v>
                </c:pt>
                <c:pt idx="22">
                  <c:v>7.4178162503623635E-2</c:v>
                </c:pt>
                <c:pt idx="23">
                  <c:v>3.7607543151372269E-2</c:v>
                </c:pt>
                <c:pt idx="24">
                  <c:v>6.2763618266092142E-2</c:v>
                </c:pt>
                <c:pt idx="25">
                  <c:v>6.4323756357845818E-2</c:v>
                </c:pt>
                <c:pt idx="26">
                  <c:v>5.4210173457580717E-2</c:v>
                </c:pt>
                <c:pt idx="27">
                  <c:v>4.4795108840106047E-2</c:v>
                </c:pt>
                <c:pt idx="28">
                  <c:v>6.0082452289791997E-2</c:v>
                </c:pt>
                <c:pt idx="29">
                  <c:v>4.6521269604806653E-2</c:v>
                </c:pt>
                <c:pt idx="30">
                  <c:v>4.2204014703054883E-2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8F-4576-96E5-0D7B2540F7BD}"/>
            </c:ext>
          </c:extLst>
        </c:ser>
        <c:ser>
          <c:idx val="1"/>
          <c:order val="1"/>
          <c:tx>
            <c:v>重さ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'大磁石　外半径'!$K$2:$K$32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'大磁石　外半径'!$O$2:$O$32</c:f>
              <c:numCache>
                <c:formatCode>General</c:formatCode>
                <c:ptCount val="31"/>
                <c:pt idx="0">
                  <c:v>0.12635263871999999</c:v>
                </c:pt>
                <c:pt idx="1">
                  <c:v>0.12635263871999999</c:v>
                </c:pt>
                <c:pt idx="2">
                  <c:v>0.12635263871999999</c:v>
                </c:pt>
                <c:pt idx="3">
                  <c:v>0.12635263871999999</c:v>
                </c:pt>
                <c:pt idx="4">
                  <c:v>0.12635263871999999</c:v>
                </c:pt>
                <c:pt idx="5">
                  <c:v>0.12635263871999999</c:v>
                </c:pt>
                <c:pt idx="6">
                  <c:v>0.12635263871999999</c:v>
                </c:pt>
                <c:pt idx="7">
                  <c:v>0.12635263871999999</c:v>
                </c:pt>
                <c:pt idx="8">
                  <c:v>0.12635263871999999</c:v>
                </c:pt>
                <c:pt idx="9">
                  <c:v>0.12635263871999999</c:v>
                </c:pt>
                <c:pt idx="10">
                  <c:v>0.12635263871999999</c:v>
                </c:pt>
                <c:pt idx="11">
                  <c:v>0.12635263871999999</c:v>
                </c:pt>
                <c:pt idx="12">
                  <c:v>0.12635263871999999</c:v>
                </c:pt>
                <c:pt idx="13">
                  <c:v>0.12635263871999999</c:v>
                </c:pt>
                <c:pt idx="14">
                  <c:v>0.12635263871999999</c:v>
                </c:pt>
                <c:pt idx="15">
                  <c:v>0.12635263871999999</c:v>
                </c:pt>
                <c:pt idx="16">
                  <c:v>0.12635263871999999</c:v>
                </c:pt>
                <c:pt idx="17">
                  <c:v>0.12635263871999999</c:v>
                </c:pt>
                <c:pt idx="18">
                  <c:v>0.12635263871999999</c:v>
                </c:pt>
                <c:pt idx="19">
                  <c:v>0.12635263871999999</c:v>
                </c:pt>
                <c:pt idx="20">
                  <c:v>0.12635263871999999</c:v>
                </c:pt>
                <c:pt idx="21">
                  <c:v>0.12635263871999999</c:v>
                </c:pt>
                <c:pt idx="22">
                  <c:v>0.12635263871999999</c:v>
                </c:pt>
                <c:pt idx="23">
                  <c:v>0.12635263871999999</c:v>
                </c:pt>
                <c:pt idx="24">
                  <c:v>0.12635263871999999</c:v>
                </c:pt>
                <c:pt idx="25">
                  <c:v>0.12635263871999999</c:v>
                </c:pt>
                <c:pt idx="26">
                  <c:v>0.12635263871999999</c:v>
                </c:pt>
                <c:pt idx="27">
                  <c:v>0.12635263871999999</c:v>
                </c:pt>
                <c:pt idx="28">
                  <c:v>0.12635263871999999</c:v>
                </c:pt>
                <c:pt idx="29">
                  <c:v>0.12635263871999999</c:v>
                </c:pt>
                <c:pt idx="30">
                  <c:v>0.12635263871999999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8F-4576-96E5-0D7B2540F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640944"/>
        <c:axId val="592643568"/>
      </c:lineChart>
      <c:catAx>
        <c:axId val="59264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2643568"/>
        <c:crosses val="autoZero"/>
        <c:auto val="1"/>
        <c:lblAlgn val="ctr"/>
        <c:lblOffset val="100"/>
        <c:noMultiLvlLbl val="0"/>
      </c:catAx>
      <c:valAx>
        <c:axId val="59264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264094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外半径（大）</a:t>
            </a:r>
            <a:r>
              <a:rPr lang="en-US" altLang="ja-JP"/>
              <a:t>53㎜</a:t>
            </a:r>
            <a:endParaRPr lang="ja-JP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磁力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'大磁石　外半径'!$P$2:$P$32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'大磁石　外半径'!$S$2:$S$32</c:f>
              <c:numCache>
                <c:formatCode>General</c:formatCode>
                <c:ptCount val="31"/>
                <c:pt idx="0">
                  <c:v>6.8999814455299735E-2</c:v>
                </c:pt>
                <c:pt idx="1">
                  <c:v>8.1489074165540937E-2</c:v>
                </c:pt>
                <c:pt idx="2">
                  <c:v>7.5629875173017613E-2</c:v>
                </c:pt>
                <c:pt idx="3">
                  <c:v>8.6923577996558615E-2</c:v>
                </c:pt>
                <c:pt idx="4">
                  <c:v>8.5038569120188992E-2</c:v>
                </c:pt>
                <c:pt idx="5">
                  <c:v>8.6177799598571511E-2</c:v>
                </c:pt>
                <c:pt idx="6">
                  <c:v>7.715647043704757E-2</c:v>
                </c:pt>
                <c:pt idx="7">
                  <c:v>8.2170558679467723E-2</c:v>
                </c:pt>
                <c:pt idx="8">
                  <c:v>8.7008954559111035E-2</c:v>
                </c:pt>
                <c:pt idx="9">
                  <c:v>8.993619999260534E-2</c:v>
                </c:pt>
                <c:pt idx="10">
                  <c:v>8.6724175282901952E-2</c:v>
                </c:pt>
                <c:pt idx="11">
                  <c:v>9.0880066582062255E-2</c:v>
                </c:pt>
                <c:pt idx="12">
                  <c:v>8.489437180477509E-2</c:v>
                </c:pt>
                <c:pt idx="13">
                  <c:v>6.935185404678551E-2</c:v>
                </c:pt>
                <c:pt idx="14">
                  <c:v>5.8399099937875183E-2</c:v>
                </c:pt>
                <c:pt idx="15">
                  <c:v>8.9996766016241639E-2</c:v>
                </c:pt>
                <c:pt idx="16">
                  <c:v>3.7978362903673617E-2</c:v>
                </c:pt>
                <c:pt idx="17">
                  <c:v>8.8739798578454987E-2</c:v>
                </c:pt>
                <c:pt idx="18">
                  <c:v>7.7569649590324183E-2</c:v>
                </c:pt>
                <c:pt idx="19">
                  <c:v>8.6816353530335622E-2</c:v>
                </c:pt>
                <c:pt idx="20">
                  <c:v>6.3688480525762092E-2</c:v>
                </c:pt>
                <c:pt idx="21">
                  <c:v>6.6885215071480916E-2</c:v>
                </c:pt>
                <c:pt idx="22">
                  <c:v>7.3179860623568987E-2</c:v>
                </c:pt>
                <c:pt idx="23">
                  <c:v>4.4096491481054247E-2</c:v>
                </c:pt>
                <c:pt idx="24">
                  <c:v>7.2174474092284446E-2</c:v>
                </c:pt>
                <c:pt idx="25">
                  <c:v>5.8843452092907603E-2</c:v>
                </c:pt>
                <c:pt idx="26">
                  <c:v>5.9682948030345392E-2</c:v>
                </c:pt>
                <c:pt idx="27">
                  <c:v>5.0907642697625953E-2</c:v>
                </c:pt>
                <c:pt idx="28">
                  <c:v>7.3075492134934708E-2</c:v>
                </c:pt>
                <c:pt idx="29">
                  <c:v>6.2570762906947464E-2</c:v>
                </c:pt>
                <c:pt idx="30">
                  <c:v>5.0415786965253152E-2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56-4AB1-902F-DCFCEC918BC3}"/>
            </c:ext>
          </c:extLst>
        </c:ser>
        <c:ser>
          <c:idx val="1"/>
          <c:order val="1"/>
          <c:tx>
            <c:v>重さ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'大磁石　外半径'!$P$2:$P$32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'大磁石　外半径'!$T$2:$T$32</c:f>
              <c:numCache>
                <c:formatCode>General</c:formatCode>
                <c:ptCount val="31"/>
                <c:pt idx="0">
                  <c:v>0.12635263871999999</c:v>
                </c:pt>
                <c:pt idx="1">
                  <c:v>0.12635263871999999</c:v>
                </c:pt>
                <c:pt idx="2">
                  <c:v>0.12635263871999999</c:v>
                </c:pt>
                <c:pt idx="3">
                  <c:v>0.12635263871999999</c:v>
                </c:pt>
                <c:pt idx="4">
                  <c:v>0.12635263871999999</c:v>
                </c:pt>
                <c:pt idx="5">
                  <c:v>0.12635263871999999</c:v>
                </c:pt>
                <c:pt idx="6">
                  <c:v>0.12635263871999999</c:v>
                </c:pt>
                <c:pt idx="7">
                  <c:v>0.12635263871999999</c:v>
                </c:pt>
                <c:pt idx="8">
                  <c:v>0.12635263871999999</c:v>
                </c:pt>
                <c:pt idx="9">
                  <c:v>0.12635263871999999</c:v>
                </c:pt>
                <c:pt idx="10">
                  <c:v>0.12635263871999999</c:v>
                </c:pt>
                <c:pt idx="11">
                  <c:v>0.12635263871999999</c:v>
                </c:pt>
                <c:pt idx="12">
                  <c:v>0.12635263871999999</c:v>
                </c:pt>
                <c:pt idx="13">
                  <c:v>0.12635263871999999</c:v>
                </c:pt>
                <c:pt idx="14">
                  <c:v>0.12635263871999999</c:v>
                </c:pt>
                <c:pt idx="15">
                  <c:v>0.12635263871999999</c:v>
                </c:pt>
                <c:pt idx="16">
                  <c:v>0.12635263871999999</c:v>
                </c:pt>
                <c:pt idx="17">
                  <c:v>0.12635263871999999</c:v>
                </c:pt>
                <c:pt idx="18">
                  <c:v>0.12635263871999999</c:v>
                </c:pt>
                <c:pt idx="19">
                  <c:v>0.12635263871999999</c:v>
                </c:pt>
                <c:pt idx="20">
                  <c:v>0.12635263871999999</c:v>
                </c:pt>
                <c:pt idx="21">
                  <c:v>0.12635263871999999</c:v>
                </c:pt>
                <c:pt idx="22">
                  <c:v>0.12635263871999999</c:v>
                </c:pt>
                <c:pt idx="23">
                  <c:v>0.12635263871999999</c:v>
                </c:pt>
                <c:pt idx="24">
                  <c:v>0.12635263871999999</c:v>
                </c:pt>
                <c:pt idx="25">
                  <c:v>0.12635263871999999</c:v>
                </c:pt>
                <c:pt idx="26">
                  <c:v>0.12635263871999999</c:v>
                </c:pt>
                <c:pt idx="27">
                  <c:v>0.12635263871999999</c:v>
                </c:pt>
                <c:pt idx="28">
                  <c:v>0.12635263871999999</c:v>
                </c:pt>
                <c:pt idx="29">
                  <c:v>0.12635263871999999</c:v>
                </c:pt>
                <c:pt idx="30">
                  <c:v>0.12635263871999999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56-4AB1-902F-DCFCEC918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849688"/>
        <c:axId val="614843456"/>
      </c:lineChart>
      <c:catAx>
        <c:axId val="61484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43456"/>
        <c:crosses val="autoZero"/>
        <c:auto val="1"/>
        <c:lblAlgn val="ctr"/>
        <c:lblOffset val="100"/>
        <c:noMultiLvlLbl val="0"/>
      </c:catAx>
      <c:valAx>
        <c:axId val="61484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4968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外半径（大）</a:t>
            </a:r>
            <a:r>
              <a:rPr lang="en-US" altLang="ja-JP"/>
              <a:t>54㎜</a:t>
            </a:r>
            <a:endParaRPr lang="ja-JP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磁力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'大磁石　外半径'!$U$2:$U$32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'大磁石　外半径'!$X$2:$X$32</c:f>
              <c:numCache>
                <c:formatCode>General</c:formatCode>
                <c:ptCount val="31"/>
                <c:pt idx="0">
                  <c:v>8.3647366772624354E-2</c:v>
                </c:pt>
                <c:pt idx="1">
                  <c:v>7.0140487198724136E-2</c:v>
                </c:pt>
                <c:pt idx="2">
                  <c:v>7.6084562111989287E-2</c:v>
                </c:pt>
                <c:pt idx="3">
                  <c:v>2.3806965485604029E-2</c:v>
                </c:pt>
                <c:pt idx="4">
                  <c:v>8.9190560900891155E-2</c:v>
                </c:pt>
                <c:pt idx="5">
                  <c:v>8.4449586423165107E-2</c:v>
                </c:pt>
                <c:pt idx="6">
                  <c:v>7.2395404866439236E-2</c:v>
                </c:pt>
                <c:pt idx="7">
                  <c:v>9.1680287734559968E-2</c:v>
                </c:pt>
                <c:pt idx="8">
                  <c:v>8.1210173094546728E-2</c:v>
                </c:pt>
                <c:pt idx="9">
                  <c:v>7.2933760532658265E-2</c:v>
                </c:pt>
                <c:pt idx="10">
                  <c:v>8.5512048797329293E-2</c:v>
                </c:pt>
                <c:pt idx="11">
                  <c:v>7.8880108924698392E-2</c:v>
                </c:pt>
                <c:pt idx="12">
                  <c:v>7.9288083505798468E-2</c:v>
                </c:pt>
                <c:pt idx="13">
                  <c:v>8.0818802832395453E-2</c:v>
                </c:pt>
                <c:pt idx="14">
                  <c:v>7.5710531180396931E-2</c:v>
                </c:pt>
                <c:pt idx="15">
                  <c:v>7.584580669801623E-2</c:v>
                </c:pt>
                <c:pt idx="16">
                  <c:v>7.8911477046454279E-2</c:v>
                </c:pt>
                <c:pt idx="17">
                  <c:v>5.6942990147879333E-2</c:v>
                </c:pt>
                <c:pt idx="18">
                  <c:v>8.3183587191590552E-2</c:v>
                </c:pt>
                <c:pt idx="19">
                  <c:v>6.7004070016184178E-2</c:v>
                </c:pt>
                <c:pt idx="20">
                  <c:v>8.6950577040762964E-2</c:v>
                </c:pt>
                <c:pt idx="21">
                  <c:v>5.3656859502190041E-2</c:v>
                </c:pt>
                <c:pt idx="22">
                  <c:v>5.5601740999515238E-2</c:v>
                </c:pt>
                <c:pt idx="23">
                  <c:v>6.2684812304628301E-2</c:v>
                </c:pt>
                <c:pt idx="24">
                  <c:v>7.5505322854712037E-2</c:v>
                </c:pt>
                <c:pt idx="25">
                  <c:v>5.3384003667437098E-2</c:v>
                </c:pt>
                <c:pt idx="26">
                  <c:v>6.7079694435510553E-2</c:v>
                </c:pt>
                <c:pt idx="27">
                  <c:v>5.8865603042594042E-2</c:v>
                </c:pt>
                <c:pt idx="28">
                  <c:v>5.8511513101729633E-2</c:v>
                </c:pt>
                <c:pt idx="29">
                  <c:v>6.8094445409762283E-2</c:v>
                </c:pt>
                <c:pt idx="30">
                  <c:v>5.0878207576939762E-2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D-4557-BDAA-F40EECD036E3}"/>
            </c:ext>
          </c:extLst>
        </c:ser>
        <c:ser>
          <c:idx val="1"/>
          <c:order val="1"/>
          <c:tx>
            <c:v>重さ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'大磁石　外半径'!$U$2:$U$32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'大磁石　外半径'!$Y$2:$Y$32</c:f>
              <c:numCache>
                <c:formatCode>General</c:formatCode>
                <c:ptCount val="31"/>
                <c:pt idx="0">
                  <c:v>0.12635263871999999</c:v>
                </c:pt>
                <c:pt idx="1">
                  <c:v>0.12635263871999999</c:v>
                </c:pt>
                <c:pt idx="2">
                  <c:v>0.12635263871999999</c:v>
                </c:pt>
                <c:pt idx="3">
                  <c:v>0.12635263871999999</c:v>
                </c:pt>
                <c:pt idx="4">
                  <c:v>0.12635263871999999</c:v>
                </c:pt>
                <c:pt idx="5">
                  <c:v>0.12635263871999999</c:v>
                </c:pt>
                <c:pt idx="6">
                  <c:v>0.12635263871999999</c:v>
                </c:pt>
                <c:pt idx="7">
                  <c:v>0.12635263871999999</c:v>
                </c:pt>
                <c:pt idx="8">
                  <c:v>0.12635263871999999</c:v>
                </c:pt>
                <c:pt idx="9">
                  <c:v>0.12635263871999999</c:v>
                </c:pt>
                <c:pt idx="10">
                  <c:v>0.12635263871999999</c:v>
                </c:pt>
                <c:pt idx="11">
                  <c:v>0.12635263871999999</c:v>
                </c:pt>
                <c:pt idx="12">
                  <c:v>0.12635263871999999</c:v>
                </c:pt>
                <c:pt idx="13">
                  <c:v>0.12635263871999999</c:v>
                </c:pt>
                <c:pt idx="14">
                  <c:v>0.12635263871999999</c:v>
                </c:pt>
                <c:pt idx="15">
                  <c:v>0.12635263871999999</c:v>
                </c:pt>
                <c:pt idx="16">
                  <c:v>0.12635263871999999</c:v>
                </c:pt>
                <c:pt idx="17">
                  <c:v>0.12635263871999999</c:v>
                </c:pt>
                <c:pt idx="18">
                  <c:v>0.12635263871999999</c:v>
                </c:pt>
                <c:pt idx="19">
                  <c:v>0.12635263871999999</c:v>
                </c:pt>
                <c:pt idx="20">
                  <c:v>0.12635263871999999</c:v>
                </c:pt>
                <c:pt idx="21">
                  <c:v>0.12635263871999999</c:v>
                </c:pt>
                <c:pt idx="22">
                  <c:v>0.12635263871999999</c:v>
                </c:pt>
                <c:pt idx="23">
                  <c:v>0.12635263871999999</c:v>
                </c:pt>
                <c:pt idx="24">
                  <c:v>0.12635263871999999</c:v>
                </c:pt>
                <c:pt idx="25">
                  <c:v>0.12635263871999999</c:v>
                </c:pt>
                <c:pt idx="26">
                  <c:v>0.12635263871999999</c:v>
                </c:pt>
                <c:pt idx="27">
                  <c:v>0.12635263871999999</c:v>
                </c:pt>
                <c:pt idx="28">
                  <c:v>0.12635263871999999</c:v>
                </c:pt>
                <c:pt idx="29">
                  <c:v>0.12635263871999999</c:v>
                </c:pt>
                <c:pt idx="30">
                  <c:v>0.12635263871999999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D-4557-BDAA-F40EECD03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636680"/>
        <c:axId val="592630776"/>
      </c:lineChart>
      <c:catAx>
        <c:axId val="592636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2630776"/>
        <c:crosses val="autoZero"/>
        <c:auto val="1"/>
        <c:lblAlgn val="ctr"/>
        <c:lblOffset val="100"/>
        <c:noMultiLvlLbl val="0"/>
      </c:catAx>
      <c:valAx>
        <c:axId val="59263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263668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外半径（大）</a:t>
            </a:r>
            <a:r>
              <a:rPr lang="en-US" altLang="ja-JP"/>
              <a:t>55㎜</a:t>
            </a:r>
            <a:endParaRPr lang="ja-JP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磁力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'大磁石　外半径'!$Z$2:$Z$32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'大磁石　外半径'!$AC$2:$AC$32</c:f>
              <c:numCache>
                <c:formatCode>General</c:formatCode>
                <c:ptCount val="31"/>
                <c:pt idx="0">
                  <c:v>6.3772199061151863E-2</c:v>
                </c:pt>
                <c:pt idx="1">
                  <c:v>7.1681613363410043E-2</c:v>
                </c:pt>
                <c:pt idx="2">
                  <c:v>7.9895625849669707E-2</c:v>
                </c:pt>
                <c:pt idx="3">
                  <c:v>6.8394129442134466E-2</c:v>
                </c:pt>
                <c:pt idx="4">
                  <c:v>6.4183085226461656E-2</c:v>
                </c:pt>
                <c:pt idx="5">
                  <c:v>8.0087762079874766E-2</c:v>
                </c:pt>
                <c:pt idx="6">
                  <c:v>8.6767089738394074E-2</c:v>
                </c:pt>
                <c:pt idx="7">
                  <c:v>8.7673808751862953E-2</c:v>
                </c:pt>
                <c:pt idx="8">
                  <c:v>8.5609346326276259E-2</c:v>
                </c:pt>
                <c:pt idx="9">
                  <c:v>7.8157091703785486E-2</c:v>
                </c:pt>
                <c:pt idx="10">
                  <c:v>0.1005402143590181</c:v>
                </c:pt>
                <c:pt idx="11">
                  <c:v>9.4902406300734293E-2</c:v>
                </c:pt>
                <c:pt idx="12">
                  <c:v>9.7403884309357272E-2</c:v>
                </c:pt>
                <c:pt idx="13">
                  <c:v>8.8933518794555966E-2</c:v>
                </c:pt>
                <c:pt idx="14">
                  <c:v>9.083219898890936E-2</c:v>
                </c:pt>
                <c:pt idx="15">
                  <c:v>7.5431761267747865E-2</c:v>
                </c:pt>
                <c:pt idx="16">
                  <c:v>6.9634941907548265E-2</c:v>
                </c:pt>
                <c:pt idx="17">
                  <c:v>7.7214615699229022E-2</c:v>
                </c:pt>
                <c:pt idx="18">
                  <c:v>8.7687883449309223E-2</c:v>
                </c:pt>
                <c:pt idx="19">
                  <c:v>9.6229310713515259E-2</c:v>
                </c:pt>
                <c:pt idx="20">
                  <c:v>9.1397558985075913E-2</c:v>
                </c:pt>
                <c:pt idx="21">
                  <c:v>7.6567686356038236E-2</c:v>
                </c:pt>
                <c:pt idx="22">
                  <c:v>7.1918878199322592E-2</c:v>
                </c:pt>
                <c:pt idx="23">
                  <c:v>6.4101420711570184E-2</c:v>
                </c:pt>
                <c:pt idx="24">
                  <c:v>6.3358782296926236E-2</c:v>
                </c:pt>
                <c:pt idx="25">
                  <c:v>7.3503145132997508E-2</c:v>
                </c:pt>
                <c:pt idx="26">
                  <c:v>6.4110849321940208E-2</c:v>
                </c:pt>
                <c:pt idx="27">
                  <c:v>5.6576902695185283E-2</c:v>
                </c:pt>
                <c:pt idx="28">
                  <c:v>4.1513063431670473E-2</c:v>
                </c:pt>
                <c:pt idx="29">
                  <c:v>4.0333965546063139E-2</c:v>
                </c:pt>
                <c:pt idx="30">
                  <c:v>5.8052717996679819E-2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68-4ED0-BCE6-E28E5B4FAD7F}"/>
            </c:ext>
          </c:extLst>
        </c:ser>
        <c:ser>
          <c:idx val="1"/>
          <c:order val="1"/>
          <c:tx>
            <c:v>重さ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'大磁石　外半径'!$Z$2:$Z$32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'大磁石　外半径'!$AD$2:$AD$32</c:f>
              <c:numCache>
                <c:formatCode>General</c:formatCode>
                <c:ptCount val="31"/>
                <c:pt idx="0">
                  <c:v>0.12635263871999999</c:v>
                </c:pt>
                <c:pt idx="1">
                  <c:v>0.12635263871999999</c:v>
                </c:pt>
                <c:pt idx="2">
                  <c:v>0.12635263871999999</c:v>
                </c:pt>
                <c:pt idx="3">
                  <c:v>0.12635263871999999</c:v>
                </c:pt>
                <c:pt idx="4">
                  <c:v>0.12635263871999999</c:v>
                </c:pt>
                <c:pt idx="5">
                  <c:v>0.12635263871999999</c:v>
                </c:pt>
                <c:pt idx="6">
                  <c:v>0.12635263871999999</c:v>
                </c:pt>
                <c:pt idx="7">
                  <c:v>0.12635263871999999</c:v>
                </c:pt>
                <c:pt idx="8">
                  <c:v>0.12635263871999999</c:v>
                </c:pt>
                <c:pt idx="9">
                  <c:v>0.12635263871999999</c:v>
                </c:pt>
                <c:pt idx="10">
                  <c:v>0.12635263871999999</c:v>
                </c:pt>
                <c:pt idx="11">
                  <c:v>0.12635263871999999</c:v>
                </c:pt>
                <c:pt idx="12">
                  <c:v>0.12635263871999999</c:v>
                </c:pt>
                <c:pt idx="13">
                  <c:v>0.12635263871999999</c:v>
                </c:pt>
                <c:pt idx="14">
                  <c:v>0.12635263871999999</c:v>
                </c:pt>
                <c:pt idx="15">
                  <c:v>0.12635263871999999</c:v>
                </c:pt>
                <c:pt idx="16">
                  <c:v>0.12635263871999999</c:v>
                </c:pt>
                <c:pt idx="17">
                  <c:v>0.12635263871999999</c:v>
                </c:pt>
                <c:pt idx="18">
                  <c:v>0.12635263871999999</c:v>
                </c:pt>
                <c:pt idx="19">
                  <c:v>0.12635263871999999</c:v>
                </c:pt>
                <c:pt idx="20">
                  <c:v>0.12635263871999999</c:v>
                </c:pt>
                <c:pt idx="21">
                  <c:v>0.12635263871999999</c:v>
                </c:pt>
                <c:pt idx="22">
                  <c:v>0.12635263871999999</c:v>
                </c:pt>
                <c:pt idx="23">
                  <c:v>0.12635263871999999</c:v>
                </c:pt>
                <c:pt idx="24">
                  <c:v>0.12635263871999999</c:v>
                </c:pt>
                <c:pt idx="25">
                  <c:v>0.12635263871999999</c:v>
                </c:pt>
                <c:pt idx="26">
                  <c:v>0.12635263871999999</c:v>
                </c:pt>
                <c:pt idx="27">
                  <c:v>0.12635263871999999</c:v>
                </c:pt>
                <c:pt idx="28">
                  <c:v>0.12635263871999999</c:v>
                </c:pt>
                <c:pt idx="29">
                  <c:v>0.12635263871999999</c:v>
                </c:pt>
                <c:pt idx="30">
                  <c:v>0.12635263871999999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68-4ED0-BCE6-E28E5B4FA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242568"/>
        <c:axId val="587246176"/>
      </c:lineChart>
      <c:catAx>
        <c:axId val="58724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7246176"/>
        <c:crosses val="autoZero"/>
        <c:auto val="1"/>
        <c:lblAlgn val="ctr"/>
        <c:lblOffset val="100"/>
        <c:noMultiLvlLbl val="0"/>
      </c:catAx>
      <c:valAx>
        <c:axId val="58724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724256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外半径（大）</a:t>
            </a:r>
            <a:r>
              <a:rPr lang="en-US" altLang="ja-JP"/>
              <a:t>56㎜</a:t>
            </a:r>
            <a:endParaRPr lang="ja-JP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磁力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'大磁石　外半径'!$AE$2:$AE$32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'大磁石　外半径'!$AH$2:$AH$32</c:f>
              <c:numCache>
                <c:formatCode>General</c:formatCode>
                <c:ptCount val="31"/>
                <c:pt idx="0">
                  <c:v>6.2792870881727039E-2</c:v>
                </c:pt>
                <c:pt idx="1">
                  <c:v>5.7580946821009213E-2</c:v>
                </c:pt>
                <c:pt idx="2">
                  <c:v>6.6885365366122357E-2</c:v>
                </c:pt>
                <c:pt idx="3">
                  <c:v>8.5887172538505724E-2</c:v>
                </c:pt>
                <c:pt idx="4">
                  <c:v>7.2245319358743856E-2</c:v>
                </c:pt>
                <c:pt idx="5">
                  <c:v>8.4430979986265794E-2</c:v>
                </c:pt>
                <c:pt idx="6">
                  <c:v>9.0667167254101733E-2</c:v>
                </c:pt>
                <c:pt idx="7">
                  <c:v>8.4920052731157131E-2</c:v>
                </c:pt>
                <c:pt idx="8">
                  <c:v>8.3448272814069593E-2</c:v>
                </c:pt>
                <c:pt idx="9">
                  <c:v>9.6673284489746686E-2</c:v>
                </c:pt>
                <c:pt idx="10">
                  <c:v>9.1883382806380684E-2</c:v>
                </c:pt>
                <c:pt idx="11">
                  <c:v>7.9856378618697724E-2</c:v>
                </c:pt>
                <c:pt idx="12">
                  <c:v>8.6762389784241611E-2</c:v>
                </c:pt>
                <c:pt idx="13">
                  <c:v>7.7935236369070654E-2</c:v>
                </c:pt>
                <c:pt idx="14">
                  <c:v>8.7772179765571334E-2</c:v>
                </c:pt>
                <c:pt idx="15">
                  <c:v>8.1858271820952233E-2</c:v>
                </c:pt>
                <c:pt idx="16">
                  <c:v>7.440658855777818E-2</c:v>
                </c:pt>
                <c:pt idx="17">
                  <c:v>7.2054498876551951E-2</c:v>
                </c:pt>
                <c:pt idx="18">
                  <c:v>7.9205176309459488E-2</c:v>
                </c:pt>
                <c:pt idx="19">
                  <c:v>8.5321453772666977E-2</c:v>
                </c:pt>
                <c:pt idx="20">
                  <c:v>5.6093257990830578E-2</c:v>
                </c:pt>
                <c:pt idx="21">
                  <c:v>6.2709320124070433E-2</c:v>
                </c:pt>
                <c:pt idx="22">
                  <c:v>6.2638990126228464E-2</c:v>
                </c:pt>
                <c:pt idx="23">
                  <c:v>6.2001433796390192E-2</c:v>
                </c:pt>
                <c:pt idx="24">
                  <c:v>5.933590572219441E-2</c:v>
                </c:pt>
                <c:pt idx="25">
                  <c:v>5.018852309163635E-2</c:v>
                </c:pt>
                <c:pt idx="26">
                  <c:v>4.8006880092443298E-2</c:v>
                </c:pt>
                <c:pt idx="27">
                  <c:v>5.7217319971132073E-2</c:v>
                </c:pt>
                <c:pt idx="28">
                  <c:v>4.585354774828352E-2</c:v>
                </c:pt>
                <c:pt idx="29">
                  <c:v>4.772705460798457E-2</c:v>
                </c:pt>
                <c:pt idx="30">
                  <c:v>4.1811590082007168E-2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B9-4559-9A45-0896A31EBD27}"/>
            </c:ext>
          </c:extLst>
        </c:ser>
        <c:ser>
          <c:idx val="1"/>
          <c:order val="1"/>
          <c:tx>
            <c:v>重さ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'大磁石　外半径'!$AE$2:$AE$32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'大磁石　外半径'!$AI$2:$AI$32</c:f>
              <c:numCache>
                <c:formatCode>General</c:formatCode>
                <c:ptCount val="31"/>
                <c:pt idx="0">
                  <c:v>0.12635263871999999</c:v>
                </c:pt>
                <c:pt idx="1">
                  <c:v>0.12635263871999999</c:v>
                </c:pt>
                <c:pt idx="2">
                  <c:v>0.12635263871999999</c:v>
                </c:pt>
                <c:pt idx="3">
                  <c:v>0.12635263871999999</c:v>
                </c:pt>
                <c:pt idx="4">
                  <c:v>0.12635263871999999</c:v>
                </c:pt>
                <c:pt idx="5">
                  <c:v>0.12635263871999999</c:v>
                </c:pt>
                <c:pt idx="6">
                  <c:v>0.12635263871999999</c:v>
                </c:pt>
                <c:pt idx="7">
                  <c:v>0.12635263871999999</c:v>
                </c:pt>
                <c:pt idx="8">
                  <c:v>0.12635263871999999</c:v>
                </c:pt>
                <c:pt idx="9">
                  <c:v>0.12635263871999999</c:v>
                </c:pt>
                <c:pt idx="10">
                  <c:v>0.12635263871999999</c:v>
                </c:pt>
                <c:pt idx="11">
                  <c:v>0.12635263871999999</c:v>
                </c:pt>
                <c:pt idx="12">
                  <c:v>0.12635263871999999</c:v>
                </c:pt>
                <c:pt idx="13">
                  <c:v>0.12635263871999999</c:v>
                </c:pt>
                <c:pt idx="14">
                  <c:v>0.12635263871999999</c:v>
                </c:pt>
                <c:pt idx="15">
                  <c:v>0.12635263871999999</c:v>
                </c:pt>
                <c:pt idx="16">
                  <c:v>0.12635263871999999</c:v>
                </c:pt>
                <c:pt idx="17">
                  <c:v>0.12635263871999999</c:v>
                </c:pt>
                <c:pt idx="18">
                  <c:v>0.12635263871999999</c:v>
                </c:pt>
                <c:pt idx="19">
                  <c:v>0.12635263871999999</c:v>
                </c:pt>
                <c:pt idx="20">
                  <c:v>0.12635263871999999</c:v>
                </c:pt>
                <c:pt idx="21">
                  <c:v>0.12635263871999999</c:v>
                </c:pt>
                <c:pt idx="22">
                  <c:v>0.12635263871999999</c:v>
                </c:pt>
                <c:pt idx="23">
                  <c:v>0.12635263871999999</c:v>
                </c:pt>
                <c:pt idx="24">
                  <c:v>0.12635263871999999</c:v>
                </c:pt>
                <c:pt idx="25">
                  <c:v>0.12635263871999999</c:v>
                </c:pt>
                <c:pt idx="26">
                  <c:v>0.12635263871999999</c:v>
                </c:pt>
                <c:pt idx="27">
                  <c:v>0.12635263871999999</c:v>
                </c:pt>
                <c:pt idx="28">
                  <c:v>0.12635263871999999</c:v>
                </c:pt>
                <c:pt idx="29">
                  <c:v>0.12635263871999999</c:v>
                </c:pt>
                <c:pt idx="30">
                  <c:v>0.12635263871999999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B9-4559-9A45-0896A31EB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842472"/>
        <c:axId val="614844112"/>
      </c:lineChart>
      <c:catAx>
        <c:axId val="614842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44112"/>
        <c:crosses val="autoZero"/>
        <c:auto val="1"/>
        <c:lblAlgn val="ctr"/>
        <c:lblOffset val="100"/>
        <c:noMultiLvlLbl val="0"/>
      </c:catAx>
      <c:valAx>
        <c:axId val="61484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4247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外半径（大）</a:t>
            </a:r>
            <a:r>
              <a:rPr lang="en-US" altLang="ja-JP"/>
              <a:t>57㎜</a:t>
            </a:r>
            <a:endParaRPr lang="ja-JP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磁力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'大磁石　外半径'!$AJ$2:$AJ$32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'大磁石　外半径'!$AM$2:$AM$32</c:f>
              <c:numCache>
                <c:formatCode>General</c:formatCode>
                <c:ptCount val="31"/>
                <c:pt idx="0">
                  <c:v>7.0706843483460138E-2</c:v>
                </c:pt>
                <c:pt idx="1">
                  <c:v>5.2228859212124293E-2</c:v>
                </c:pt>
                <c:pt idx="2">
                  <c:v>4.4174203837089983E-2</c:v>
                </c:pt>
                <c:pt idx="3">
                  <c:v>6.3300576202480627E-2</c:v>
                </c:pt>
                <c:pt idx="4">
                  <c:v>5.7770052992069061E-2</c:v>
                </c:pt>
                <c:pt idx="5">
                  <c:v>6.6129370423238215E-2</c:v>
                </c:pt>
                <c:pt idx="6">
                  <c:v>7.0353958368052694E-2</c:v>
                </c:pt>
                <c:pt idx="7">
                  <c:v>8.7668374415036124E-2</c:v>
                </c:pt>
                <c:pt idx="8">
                  <c:v>8.937371154343475E-2</c:v>
                </c:pt>
                <c:pt idx="9">
                  <c:v>8.8272216358006736E-2</c:v>
                </c:pt>
                <c:pt idx="10">
                  <c:v>6.2301227262492841E-2</c:v>
                </c:pt>
                <c:pt idx="11">
                  <c:v>8.1663355452606695E-2</c:v>
                </c:pt>
                <c:pt idx="12">
                  <c:v>0.10428493586715221</c:v>
                </c:pt>
                <c:pt idx="13">
                  <c:v>9.4500070178841128E-2</c:v>
                </c:pt>
                <c:pt idx="14">
                  <c:v>7.2819921288102898E-2</c:v>
                </c:pt>
                <c:pt idx="15">
                  <c:v>8.2140270761827505E-2</c:v>
                </c:pt>
                <c:pt idx="16">
                  <c:v>8.5813145119125772E-2</c:v>
                </c:pt>
                <c:pt idx="17">
                  <c:v>7.669862473505179E-2</c:v>
                </c:pt>
                <c:pt idx="18">
                  <c:v>7.079977790230868E-2</c:v>
                </c:pt>
                <c:pt idx="19">
                  <c:v>8.382050539569777E-2</c:v>
                </c:pt>
                <c:pt idx="20">
                  <c:v>8.1993177975328985E-2</c:v>
                </c:pt>
                <c:pt idx="21">
                  <c:v>7.4698739712074719E-2</c:v>
                </c:pt>
                <c:pt idx="22">
                  <c:v>7.730786776670022E-2</c:v>
                </c:pt>
                <c:pt idx="23">
                  <c:v>7.6018415052768171E-2</c:v>
                </c:pt>
                <c:pt idx="24">
                  <c:v>8.5293096792355111E-2</c:v>
                </c:pt>
                <c:pt idx="25">
                  <c:v>6.8118350270100214E-2</c:v>
                </c:pt>
                <c:pt idx="26">
                  <c:v>6.2449480790982059E-2</c:v>
                </c:pt>
                <c:pt idx="27">
                  <c:v>7.3757681432165947E-2</c:v>
                </c:pt>
                <c:pt idx="28">
                  <c:v>6.2051566867652543E-2</c:v>
                </c:pt>
                <c:pt idx="29">
                  <c:v>5.3450678262029337E-2</c:v>
                </c:pt>
                <c:pt idx="30">
                  <c:v>5.970919508105714E-2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1A-4ED0-836A-4DD4D1846230}"/>
            </c:ext>
          </c:extLst>
        </c:ser>
        <c:ser>
          <c:idx val="1"/>
          <c:order val="1"/>
          <c:tx>
            <c:v>重さ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'大磁石　外半径'!$AJ$2:$AJ$32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'大磁石　外半径'!$AN$2:$AN$32</c:f>
              <c:numCache>
                <c:formatCode>General</c:formatCode>
                <c:ptCount val="31"/>
                <c:pt idx="0">
                  <c:v>0.12635263871999999</c:v>
                </c:pt>
                <c:pt idx="1">
                  <c:v>0.12635263871999999</c:v>
                </c:pt>
                <c:pt idx="2">
                  <c:v>0.12635263871999999</c:v>
                </c:pt>
                <c:pt idx="3">
                  <c:v>0.12635263871999999</c:v>
                </c:pt>
                <c:pt idx="4">
                  <c:v>0.12635263871999999</c:v>
                </c:pt>
                <c:pt idx="5">
                  <c:v>0.12635263871999999</c:v>
                </c:pt>
                <c:pt idx="6">
                  <c:v>0.12635263871999999</c:v>
                </c:pt>
                <c:pt idx="7">
                  <c:v>0.12635263871999999</c:v>
                </c:pt>
                <c:pt idx="8">
                  <c:v>0.12635263871999999</c:v>
                </c:pt>
                <c:pt idx="9">
                  <c:v>0.12635263871999999</c:v>
                </c:pt>
                <c:pt idx="10">
                  <c:v>0.12635263871999999</c:v>
                </c:pt>
                <c:pt idx="11">
                  <c:v>0.12635263871999999</c:v>
                </c:pt>
                <c:pt idx="12">
                  <c:v>0.12635263871999999</c:v>
                </c:pt>
                <c:pt idx="13">
                  <c:v>0.12635263871999999</c:v>
                </c:pt>
                <c:pt idx="14">
                  <c:v>0.12635263871999999</c:v>
                </c:pt>
                <c:pt idx="15">
                  <c:v>0.12635263871999999</c:v>
                </c:pt>
                <c:pt idx="16">
                  <c:v>0.12635263871999999</c:v>
                </c:pt>
                <c:pt idx="17">
                  <c:v>0.12635263871999999</c:v>
                </c:pt>
                <c:pt idx="18">
                  <c:v>0.12635263871999999</c:v>
                </c:pt>
                <c:pt idx="19">
                  <c:v>0.12635263871999999</c:v>
                </c:pt>
                <c:pt idx="20">
                  <c:v>0.12635263871999999</c:v>
                </c:pt>
                <c:pt idx="21">
                  <c:v>0.12635263871999999</c:v>
                </c:pt>
                <c:pt idx="22">
                  <c:v>0.12635263871999999</c:v>
                </c:pt>
                <c:pt idx="23">
                  <c:v>0.12635263871999999</c:v>
                </c:pt>
                <c:pt idx="24">
                  <c:v>0.12635263871999999</c:v>
                </c:pt>
                <c:pt idx="25">
                  <c:v>0.12635263871999999</c:v>
                </c:pt>
                <c:pt idx="26">
                  <c:v>0.12635263871999999</c:v>
                </c:pt>
                <c:pt idx="27">
                  <c:v>0.12635263871999999</c:v>
                </c:pt>
                <c:pt idx="28">
                  <c:v>0.12635263871999999</c:v>
                </c:pt>
                <c:pt idx="29">
                  <c:v>0.12635263871999999</c:v>
                </c:pt>
                <c:pt idx="30">
                  <c:v>0.12635263871999999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1A-4ED0-836A-4DD4D1846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864448"/>
        <c:axId val="614864776"/>
      </c:lineChart>
      <c:catAx>
        <c:axId val="61486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64776"/>
        <c:crosses val="autoZero"/>
        <c:auto val="1"/>
        <c:lblAlgn val="ctr"/>
        <c:lblOffset val="100"/>
        <c:noMultiLvlLbl val="0"/>
      </c:catAx>
      <c:valAx>
        <c:axId val="61486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6444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厚さ</a:t>
            </a:r>
            <a:r>
              <a:rPr lang="en-US" altLang="ja-JP"/>
              <a:t>4㎜</a:t>
            </a:r>
            <a:endParaRPr lang="ja-JP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磁力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'小磁石　厚さ'!$K$2:$K$32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'小磁石　厚さ'!$N$2:$N$32</c:f>
              <c:numCache>
                <c:formatCode>0.00000_ </c:formatCode>
                <c:ptCount val="31"/>
                <c:pt idx="0">
                  <c:v>2.4518221197763541E-2</c:v>
                </c:pt>
                <c:pt idx="1">
                  <c:v>3.218136184432939E-2</c:v>
                </c:pt>
                <c:pt idx="2">
                  <c:v>4.9564383304337073E-2</c:v>
                </c:pt>
                <c:pt idx="3">
                  <c:v>5.5539598984869751E-2</c:v>
                </c:pt>
                <c:pt idx="4">
                  <c:v>6.0843717729422701E-2</c:v>
                </c:pt>
                <c:pt idx="5">
                  <c:v>4.5381684031987807E-2</c:v>
                </c:pt>
                <c:pt idx="6">
                  <c:v>5.7200666898309507E-2</c:v>
                </c:pt>
                <c:pt idx="7">
                  <c:v>6.0663465358708139E-2</c:v>
                </c:pt>
                <c:pt idx="8">
                  <c:v>6.6471049799668946E-2</c:v>
                </c:pt>
                <c:pt idx="9">
                  <c:v>5.8409815793652217E-2</c:v>
                </c:pt>
                <c:pt idx="10">
                  <c:v>4.3561296069968128E-2</c:v>
                </c:pt>
                <c:pt idx="11">
                  <c:v>6.4767272475790019E-2</c:v>
                </c:pt>
                <c:pt idx="12">
                  <c:v>5.770551336739424E-2</c:v>
                </c:pt>
                <c:pt idx="13">
                  <c:v>5.0969476588297209E-2</c:v>
                </c:pt>
                <c:pt idx="14">
                  <c:v>5.7017441493161528E-2</c:v>
                </c:pt>
                <c:pt idx="15">
                  <c:v>4.0211112922027677E-2</c:v>
                </c:pt>
                <c:pt idx="16">
                  <c:v>4.816291193395008E-2</c:v>
                </c:pt>
                <c:pt idx="17">
                  <c:v>5.3162668739958223E-2</c:v>
                </c:pt>
                <c:pt idx="18">
                  <c:v>5.9020689808242578E-2</c:v>
                </c:pt>
                <c:pt idx="19">
                  <c:v>4.7151485688540988E-2</c:v>
                </c:pt>
                <c:pt idx="20">
                  <c:v>5.1864097948344429E-2</c:v>
                </c:pt>
                <c:pt idx="21" formatCode="General">
                  <c:v>4.4662871202178232E-2</c:v>
                </c:pt>
                <c:pt idx="22" formatCode="General">
                  <c:v>5.0506572396814282E-2</c:v>
                </c:pt>
                <c:pt idx="23" formatCode="General">
                  <c:v>5.6984153955940489E-2</c:v>
                </c:pt>
                <c:pt idx="24" formatCode="General">
                  <c:v>3.6899818850416551E-2</c:v>
                </c:pt>
                <c:pt idx="25" formatCode="General">
                  <c:v>5.3832563823485932E-2</c:v>
                </c:pt>
                <c:pt idx="26" formatCode="General">
                  <c:v>2.968630506677241E-2</c:v>
                </c:pt>
                <c:pt idx="27" formatCode="General">
                  <c:v>3.3698177202181157E-2</c:v>
                </c:pt>
                <c:pt idx="28" formatCode="General">
                  <c:v>4.0754070323020579E-2</c:v>
                </c:pt>
                <c:pt idx="29" formatCode="General">
                  <c:v>2.5312821624019179E-2</c:v>
                </c:pt>
                <c:pt idx="30" formatCode="General">
                  <c:v>3.0912355508792021E-2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3-4B5F-A559-56A3C4395B54}"/>
            </c:ext>
          </c:extLst>
        </c:ser>
        <c:ser>
          <c:idx val="1"/>
          <c:order val="1"/>
          <c:tx>
            <c:v>重さ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'小磁石　厚さ'!$K$2:$K$32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'小磁石　厚さ'!$O$2:$O$32</c:f>
              <c:numCache>
                <c:formatCode>General</c:formatCode>
                <c:ptCount val="31"/>
                <c:pt idx="0">
                  <c:v>0.10108211097600001</c:v>
                </c:pt>
                <c:pt idx="1">
                  <c:v>0.10108211097600001</c:v>
                </c:pt>
                <c:pt idx="2">
                  <c:v>0.10108211097600001</c:v>
                </c:pt>
                <c:pt idx="3">
                  <c:v>0.10108211097600001</c:v>
                </c:pt>
                <c:pt idx="4">
                  <c:v>0.10108211097600001</c:v>
                </c:pt>
                <c:pt idx="5">
                  <c:v>0.10108211097600001</c:v>
                </c:pt>
                <c:pt idx="6">
                  <c:v>0.10108211097600001</c:v>
                </c:pt>
                <c:pt idx="7">
                  <c:v>0.10108211097600001</c:v>
                </c:pt>
                <c:pt idx="8">
                  <c:v>0.10108211097600001</c:v>
                </c:pt>
                <c:pt idx="9">
                  <c:v>0.10108211097600001</c:v>
                </c:pt>
                <c:pt idx="10">
                  <c:v>0.10108211097600001</c:v>
                </c:pt>
                <c:pt idx="11">
                  <c:v>0.10108211097600001</c:v>
                </c:pt>
                <c:pt idx="12">
                  <c:v>0.10108211097600001</c:v>
                </c:pt>
                <c:pt idx="13">
                  <c:v>0.10108211097600001</c:v>
                </c:pt>
                <c:pt idx="14">
                  <c:v>0.10108211097600001</c:v>
                </c:pt>
                <c:pt idx="15">
                  <c:v>0.10108211097600001</c:v>
                </c:pt>
                <c:pt idx="16">
                  <c:v>0.10108211097600001</c:v>
                </c:pt>
                <c:pt idx="17">
                  <c:v>0.10108211097600001</c:v>
                </c:pt>
                <c:pt idx="18">
                  <c:v>0.10108211097600001</c:v>
                </c:pt>
                <c:pt idx="19">
                  <c:v>0.10108211097600001</c:v>
                </c:pt>
                <c:pt idx="20">
                  <c:v>0.10108211097600001</c:v>
                </c:pt>
                <c:pt idx="21">
                  <c:v>0.10108211097600001</c:v>
                </c:pt>
                <c:pt idx="22">
                  <c:v>0.10108211097600001</c:v>
                </c:pt>
                <c:pt idx="23">
                  <c:v>0.10108211097600001</c:v>
                </c:pt>
                <c:pt idx="24">
                  <c:v>0.10108211097600001</c:v>
                </c:pt>
                <c:pt idx="25">
                  <c:v>0.10108211097600001</c:v>
                </c:pt>
                <c:pt idx="26">
                  <c:v>0.10108211097600001</c:v>
                </c:pt>
                <c:pt idx="27">
                  <c:v>0.10108211097600001</c:v>
                </c:pt>
                <c:pt idx="28">
                  <c:v>0.10108211097600001</c:v>
                </c:pt>
                <c:pt idx="29">
                  <c:v>0.10108211097600001</c:v>
                </c:pt>
                <c:pt idx="30">
                  <c:v>0.10108211097600001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33-4B5F-A559-56A3C4395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040576"/>
        <c:axId val="579039264"/>
      </c:lineChart>
      <c:catAx>
        <c:axId val="57904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039264"/>
        <c:crosses val="autoZero"/>
        <c:auto val="1"/>
        <c:lblAlgn val="ctr"/>
        <c:lblOffset val="100"/>
        <c:noMultiLvlLbl val="0"/>
      </c:catAx>
      <c:valAx>
        <c:axId val="5790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000_ 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040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外半径</a:t>
            </a:r>
            <a:r>
              <a:rPr lang="en-US" altLang="ja-JP"/>
              <a:t>58</a:t>
            </a:r>
            <a:r>
              <a:rPr lang="ja-JP" altLang="en-US"/>
              <a:t>㎜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磁力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'大磁石　外半径'!$AO$2:$AO$32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'大磁石　外半径'!$AR$2:$AR$32</c:f>
              <c:numCache>
                <c:formatCode>General</c:formatCode>
                <c:ptCount val="31"/>
                <c:pt idx="0">
                  <c:v>5.3597371757350673E-2</c:v>
                </c:pt>
                <c:pt idx="1">
                  <c:v>5.8673452686614107E-2</c:v>
                </c:pt>
                <c:pt idx="2">
                  <c:v>4.8676251067718793E-2</c:v>
                </c:pt>
                <c:pt idx="3">
                  <c:v>5.89960596795455E-2</c:v>
                </c:pt>
                <c:pt idx="4">
                  <c:v>7.76598131400172E-2</c:v>
                </c:pt>
                <c:pt idx="5">
                  <c:v>8.1946171119012465E-2</c:v>
                </c:pt>
                <c:pt idx="6">
                  <c:v>8.4805080112699618E-2</c:v>
                </c:pt>
                <c:pt idx="7">
                  <c:v>8.6584886634035949E-2</c:v>
                </c:pt>
                <c:pt idx="8">
                  <c:v>8.5081307840177742E-2</c:v>
                </c:pt>
                <c:pt idx="9">
                  <c:v>7.2659818645273919E-2</c:v>
                </c:pt>
                <c:pt idx="10">
                  <c:v>9.1768496337427036E-2</c:v>
                </c:pt>
                <c:pt idx="11">
                  <c:v>8.6587950619766804E-2</c:v>
                </c:pt>
                <c:pt idx="12">
                  <c:v>0.1009388023832318</c:v>
                </c:pt>
                <c:pt idx="13">
                  <c:v>7.4443226396139539E-2</c:v>
                </c:pt>
                <c:pt idx="14">
                  <c:v>8.6178146227503541E-2</c:v>
                </c:pt>
                <c:pt idx="15">
                  <c:v>8.0499737450569431E-2</c:v>
                </c:pt>
                <c:pt idx="16">
                  <c:v>6.3694861550422324E-2</c:v>
                </c:pt>
                <c:pt idx="17">
                  <c:v>8.2842489366809852E-2</c:v>
                </c:pt>
                <c:pt idx="18">
                  <c:v>6.5716077555102531E-2</c:v>
                </c:pt>
                <c:pt idx="19">
                  <c:v>6.7452249591497898E-2</c:v>
                </c:pt>
                <c:pt idx="20">
                  <c:v>6.8993864569143248E-2</c:v>
                </c:pt>
                <c:pt idx="21">
                  <c:v>6.9341990985641311E-2</c:v>
                </c:pt>
                <c:pt idx="22">
                  <c:v>6.3003117446707918E-2</c:v>
                </c:pt>
                <c:pt idx="23">
                  <c:v>6.3479768699828271E-2</c:v>
                </c:pt>
                <c:pt idx="24">
                  <c:v>3.7476697934016111E-2</c:v>
                </c:pt>
                <c:pt idx="25">
                  <c:v>6.8394990230543282E-2</c:v>
                </c:pt>
                <c:pt idx="26">
                  <c:v>5.7097614481869369E-2</c:v>
                </c:pt>
                <c:pt idx="27">
                  <c:v>5.652253865378612E-2</c:v>
                </c:pt>
                <c:pt idx="28">
                  <c:v>5.1202266639952497E-2</c:v>
                </c:pt>
                <c:pt idx="29">
                  <c:v>5.318407426039614E-2</c:v>
                </c:pt>
                <c:pt idx="30">
                  <c:v>5.0301922431625873E-2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69-435F-9A50-A398855F908E}"/>
            </c:ext>
          </c:extLst>
        </c:ser>
        <c:ser>
          <c:idx val="1"/>
          <c:order val="1"/>
          <c:tx>
            <c:v>重さ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'大磁石　外半径'!$AO$2:$AO$32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'大磁石　外半径'!$AS$2:$AS$32</c:f>
              <c:numCache>
                <c:formatCode>General</c:formatCode>
                <c:ptCount val="31"/>
                <c:pt idx="0">
                  <c:v>0.12635263871999999</c:v>
                </c:pt>
                <c:pt idx="1">
                  <c:v>0.12635263871999999</c:v>
                </c:pt>
                <c:pt idx="2">
                  <c:v>0.12635263871999999</c:v>
                </c:pt>
                <c:pt idx="3">
                  <c:v>0.12635263871999999</c:v>
                </c:pt>
                <c:pt idx="4">
                  <c:v>0.12635263871999999</c:v>
                </c:pt>
                <c:pt idx="5">
                  <c:v>0.12635263871999999</c:v>
                </c:pt>
                <c:pt idx="6">
                  <c:v>0.12635263871999999</c:v>
                </c:pt>
                <c:pt idx="7">
                  <c:v>0.12635263871999999</c:v>
                </c:pt>
                <c:pt idx="8">
                  <c:v>0.12635263871999999</c:v>
                </c:pt>
                <c:pt idx="9">
                  <c:v>0.12635263871999999</c:v>
                </c:pt>
                <c:pt idx="10">
                  <c:v>0.12635263871999999</c:v>
                </c:pt>
                <c:pt idx="11">
                  <c:v>0.12635263871999999</c:v>
                </c:pt>
                <c:pt idx="12">
                  <c:v>0.12635263871999999</c:v>
                </c:pt>
                <c:pt idx="13">
                  <c:v>0.12635263871999999</c:v>
                </c:pt>
                <c:pt idx="14">
                  <c:v>0.12635263871999999</c:v>
                </c:pt>
                <c:pt idx="15">
                  <c:v>0.12635263871999999</c:v>
                </c:pt>
                <c:pt idx="16">
                  <c:v>0.12635263871999999</c:v>
                </c:pt>
                <c:pt idx="17">
                  <c:v>0.12635263871999999</c:v>
                </c:pt>
                <c:pt idx="18">
                  <c:v>0.12635263871999999</c:v>
                </c:pt>
                <c:pt idx="19">
                  <c:v>0.12635263871999999</c:v>
                </c:pt>
                <c:pt idx="20">
                  <c:v>0.12635263871999999</c:v>
                </c:pt>
                <c:pt idx="21">
                  <c:v>0.12635263871999999</c:v>
                </c:pt>
                <c:pt idx="22">
                  <c:v>0.12635263871999999</c:v>
                </c:pt>
                <c:pt idx="23">
                  <c:v>0.12635263871999999</c:v>
                </c:pt>
                <c:pt idx="24">
                  <c:v>0.12635263871999999</c:v>
                </c:pt>
                <c:pt idx="25">
                  <c:v>0.12635263871999999</c:v>
                </c:pt>
                <c:pt idx="26">
                  <c:v>0.12635263871999999</c:v>
                </c:pt>
                <c:pt idx="27">
                  <c:v>0.12635263871999999</c:v>
                </c:pt>
                <c:pt idx="28">
                  <c:v>0.12635263871999999</c:v>
                </c:pt>
                <c:pt idx="29">
                  <c:v>0.12635263871999999</c:v>
                </c:pt>
                <c:pt idx="30">
                  <c:v>0.12635263871999999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69-435F-9A50-A398855F9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338560"/>
        <c:axId val="579339872"/>
      </c:lineChart>
      <c:catAx>
        <c:axId val="57933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39872"/>
        <c:crosses val="autoZero"/>
        <c:auto val="1"/>
        <c:lblAlgn val="ctr"/>
        <c:lblOffset val="100"/>
        <c:noMultiLvlLbl val="0"/>
      </c:catAx>
      <c:valAx>
        <c:axId val="57933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3856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外半径（大）</a:t>
            </a:r>
            <a:r>
              <a:rPr lang="en-US" altLang="ja-JP"/>
              <a:t>59㎜</a:t>
            </a:r>
            <a:endParaRPr lang="ja-JP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磁力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'大磁石　外半径'!$AT$2:$AT$32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'大磁石　外半径'!$AW$2:$AW$32</c:f>
              <c:numCache>
                <c:formatCode>General</c:formatCode>
                <c:ptCount val="31"/>
                <c:pt idx="0">
                  <c:v>3.5282862891879548E-2</c:v>
                </c:pt>
                <c:pt idx="1">
                  <c:v>4.998602436101017E-2</c:v>
                </c:pt>
                <c:pt idx="2">
                  <c:v>5.2159978294379232E-2</c:v>
                </c:pt>
                <c:pt idx="3">
                  <c:v>6.8333149130456225E-2</c:v>
                </c:pt>
                <c:pt idx="4">
                  <c:v>6.9608759685287958E-2</c:v>
                </c:pt>
                <c:pt idx="5">
                  <c:v>8.0985073536375268E-2</c:v>
                </c:pt>
                <c:pt idx="6">
                  <c:v>7.8609035097348713E-3</c:v>
                </c:pt>
                <c:pt idx="7">
                  <c:v>8.9521117766678371E-2</c:v>
                </c:pt>
                <c:pt idx="8">
                  <c:v>7.9372508981407755E-2</c:v>
                </c:pt>
                <c:pt idx="9">
                  <c:v>8.1535135076888227E-2</c:v>
                </c:pt>
                <c:pt idx="10">
                  <c:v>6.4104874479001109E-2</c:v>
                </c:pt>
                <c:pt idx="11">
                  <c:v>8.5655181519683529E-2</c:v>
                </c:pt>
                <c:pt idx="12">
                  <c:v>7.5000983358004564E-2</c:v>
                </c:pt>
                <c:pt idx="13">
                  <c:v>9.3581453527312716E-2</c:v>
                </c:pt>
                <c:pt idx="14">
                  <c:v>8.3303667584844476E-2</c:v>
                </c:pt>
                <c:pt idx="15">
                  <c:v>8.3255081675315173E-2</c:v>
                </c:pt>
                <c:pt idx="16">
                  <c:v>7.4753894358951467E-2</c:v>
                </c:pt>
                <c:pt idx="17">
                  <c:v>7.7275346719126087E-2</c:v>
                </c:pt>
                <c:pt idx="18">
                  <c:v>7.0981065659316417E-2</c:v>
                </c:pt>
                <c:pt idx="19">
                  <c:v>7.278695142206619E-2</c:v>
                </c:pt>
                <c:pt idx="20">
                  <c:v>8.0590687314757867E-2</c:v>
                </c:pt>
                <c:pt idx="21">
                  <c:v>6.7752239511712428E-2</c:v>
                </c:pt>
                <c:pt idx="22">
                  <c:v>8.8611349435821496E-2</c:v>
                </c:pt>
                <c:pt idx="23">
                  <c:v>7.0980470291369335E-2</c:v>
                </c:pt>
                <c:pt idx="24">
                  <c:v>7.4497470559078738E-2</c:v>
                </c:pt>
                <c:pt idx="25">
                  <c:v>6.2711730991235268E-2</c:v>
                </c:pt>
                <c:pt idx="26">
                  <c:v>7.4981762800424956E-2</c:v>
                </c:pt>
                <c:pt idx="27">
                  <c:v>5.34877951712973E-2</c:v>
                </c:pt>
                <c:pt idx="28">
                  <c:v>7.1451072083777892E-2</c:v>
                </c:pt>
                <c:pt idx="29">
                  <c:v>5.1370800101840162E-2</c:v>
                </c:pt>
                <c:pt idx="30">
                  <c:v>4.1244459168419442E-2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55-40FD-871F-FD060F1DCD63}"/>
            </c:ext>
          </c:extLst>
        </c:ser>
        <c:ser>
          <c:idx val="1"/>
          <c:order val="1"/>
          <c:tx>
            <c:v>重さ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'大磁石　外半径'!$AT$2:$AT$32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'大磁石　外半径'!$AX$2:$AX$32</c:f>
              <c:numCache>
                <c:formatCode>General</c:formatCode>
                <c:ptCount val="31"/>
                <c:pt idx="0">
                  <c:v>0.12635263871999999</c:v>
                </c:pt>
                <c:pt idx="1">
                  <c:v>0.12635263871999999</c:v>
                </c:pt>
                <c:pt idx="2">
                  <c:v>0.12635263871999999</c:v>
                </c:pt>
                <c:pt idx="3">
                  <c:v>0.12635263871999999</c:v>
                </c:pt>
                <c:pt idx="4">
                  <c:v>0.12635263871999999</c:v>
                </c:pt>
                <c:pt idx="5">
                  <c:v>0.12635263871999999</c:v>
                </c:pt>
                <c:pt idx="6">
                  <c:v>0.12635263871999999</c:v>
                </c:pt>
                <c:pt idx="7">
                  <c:v>0.12635263871999999</c:v>
                </c:pt>
                <c:pt idx="8">
                  <c:v>0.12635263871999999</c:v>
                </c:pt>
                <c:pt idx="9">
                  <c:v>0.12635263871999999</c:v>
                </c:pt>
                <c:pt idx="10">
                  <c:v>0.12635263871999999</c:v>
                </c:pt>
                <c:pt idx="11">
                  <c:v>0.12635263871999999</c:v>
                </c:pt>
                <c:pt idx="12">
                  <c:v>0.12635263871999999</c:v>
                </c:pt>
                <c:pt idx="13">
                  <c:v>0.12635263871999999</c:v>
                </c:pt>
                <c:pt idx="14">
                  <c:v>0.12635263871999999</c:v>
                </c:pt>
                <c:pt idx="15">
                  <c:v>0.12635263871999999</c:v>
                </c:pt>
                <c:pt idx="16">
                  <c:v>0.12635263871999999</c:v>
                </c:pt>
                <c:pt idx="17">
                  <c:v>0.12635263871999999</c:v>
                </c:pt>
                <c:pt idx="18">
                  <c:v>0.12635263871999999</c:v>
                </c:pt>
                <c:pt idx="19">
                  <c:v>0.12635263871999999</c:v>
                </c:pt>
                <c:pt idx="20">
                  <c:v>0.12635263871999999</c:v>
                </c:pt>
                <c:pt idx="21">
                  <c:v>0.12635263871999999</c:v>
                </c:pt>
                <c:pt idx="22">
                  <c:v>0.12635263871999999</c:v>
                </c:pt>
                <c:pt idx="23">
                  <c:v>0.12635263871999999</c:v>
                </c:pt>
                <c:pt idx="24">
                  <c:v>0.12635263871999999</c:v>
                </c:pt>
                <c:pt idx="25">
                  <c:v>0.12635263871999999</c:v>
                </c:pt>
                <c:pt idx="26">
                  <c:v>0.12635263871999999</c:v>
                </c:pt>
                <c:pt idx="27">
                  <c:v>0.12635263871999999</c:v>
                </c:pt>
                <c:pt idx="28">
                  <c:v>0.12635263871999999</c:v>
                </c:pt>
                <c:pt idx="29">
                  <c:v>0.12635263871999999</c:v>
                </c:pt>
                <c:pt idx="30">
                  <c:v>0.12635263871999999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55-40FD-871F-FD060F1DC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633728"/>
        <c:axId val="592638976"/>
      </c:lineChart>
      <c:catAx>
        <c:axId val="59263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2638976"/>
        <c:crosses val="autoZero"/>
        <c:auto val="1"/>
        <c:lblAlgn val="ctr"/>
        <c:lblOffset val="100"/>
        <c:noMultiLvlLbl val="0"/>
      </c:catAx>
      <c:valAx>
        <c:axId val="59263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263372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外半径（大）</a:t>
            </a:r>
            <a:r>
              <a:rPr lang="en-US" altLang="ja-JP"/>
              <a:t>60㎜</a:t>
            </a:r>
            <a:endParaRPr lang="ja-JP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磁力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'大磁石　外半径'!$AY$2:$AY$32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'大磁石　外半径'!$BB$2:$BB$32</c:f>
              <c:numCache>
                <c:formatCode>General</c:formatCode>
                <c:ptCount val="31"/>
                <c:pt idx="0">
                  <c:v>3.1030796981456239E-2</c:v>
                </c:pt>
                <c:pt idx="1">
                  <c:v>6.0707967584738023E-2</c:v>
                </c:pt>
                <c:pt idx="2">
                  <c:v>5.672251513059768E-2</c:v>
                </c:pt>
                <c:pt idx="3">
                  <c:v>6.6253255923324941E-2</c:v>
                </c:pt>
                <c:pt idx="4">
                  <c:v>6.2473214140844183E-2</c:v>
                </c:pt>
                <c:pt idx="5">
                  <c:v>7.6807816352083294E-2</c:v>
                </c:pt>
                <c:pt idx="6">
                  <c:v>6.4734763591363403E-2</c:v>
                </c:pt>
                <c:pt idx="7">
                  <c:v>8.6503885277503675E-2</c:v>
                </c:pt>
                <c:pt idx="8">
                  <c:v>8.9000077106303449E-2</c:v>
                </c:pt>
                <c:pt idx="9">
                  <c:v>8.5806397878419927E-2</c:v>
                </c:pt>
                <c:pt idx="10">
                  <c:v>8.6441918386391189E-2</c:v>
                </c:pt>
                <c:pt idx="11">
                  <c:v>8.6761239236705354E-2</c:v>
                </c:pt>
                <c:pt idx="12">
                  <c:v>9.3568867465602931E-2</c:v>
                </c:pt>
                <c:pt idx="13">
                  <c:v>7.4364552025439887E-2</c:v>
                </c:pt>
                <c:pt idx="14">
                  <c:v>8.6301919041552419E-2</c:v>
                </c:pt>
                <c:pt idx="15">
                  <c:v>7.5376784346868952E-2</c:v>
                </c:pt>
                <c:pt idx="16">
                  <c:v>8.15728661057777E-2</c:v>
                </c:pt>
                <c:pt idx="17">
                  <c:v>8.5174974733422393E-2</c:v>
                </c:pt>
                <c:pt idx="18">
                  <c:v>6.2267470178931673E-2</c:v>
                </c:pt>
                <c:pt idx="19">
                  <c:v>7.3998419960735834E-2</c:v>
                </c:pt>
                <c:pt idx="20">
                  <c:v>6.5294402697974027E-2</c:v>
                </c:pt>
                <c:pt idx="21">
                  <c:v>5.0131348778426919E-2</c:v>
                </c:pt>
                <c:pt idx="22">
                  <c:v>5.2381085311816171E-2</c:v>
                </c:pt>
                <c:pt idx="23">
                  <c:v>6.5092459897700253E-2</c:v>
                </c:pt>
                <c:pt idx="24">
                  <c:v>6.7304132410122022E-2</c:v>
                </c:pt>
                <c:pt idx="25">
                  <c:v>6.6363871476945266E-2</c:v>
                </c:pt>
                <c:pt idx="26">
                  <c:v>6.4375068774387395E-2</c:v>
                </c:pt>
                <c:pt idx="27">
                  <c:v>5.9625888556667943E-2</c:v>
                </c:pt>
                <c:pt idx="28">
                  <c:v>5.3794262376202301E-2</c:v>
                </c:pt>
                <c:pt idx="29">
                  <c:v>6.1657996962788619E-2</c:v>
                </c:pt>
                <c:pt idx="30">
                  <c:v>6.4579380303007389E-2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37-401A-85BE-45CAA015AF09}"/>
            </c:ext>
          </c:extLst>
        </c:ser>
        <c:ser>
          <c:idx val="1"/>
          <c:order val="1"/>
          <c:tx>
            <c:v>重さ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'大磁石　外半径'!$AY$2:$AY$32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'大磁石　外半径'!$BC$2:$BC$32</c:f>
              <c:numCache>
                <c:formatCode>General</c:formatCode>
                <c:ptCount val="31"/>
                <c:pt idx="0">
                  <c:v>0.12635263871999999</c:v>
                </c:pt>
                <c:pt idx="1">
                  <c:v>0.12635263871999999</c:v>
                </c:pt>
                <c:pt idx="2">
                  <c:v>0.12635263871999999</c:v>
                </c:pt>
                <c:pt idx="3">
                  <c:v>0.12635263871999999</c:v>
                </c:pt>
                <c:pt idx="4">
                  <c:v>0.12635263871999999</c:v>
                </c:pt>
                <c:pt idx="5">
                  <c:v>0.12635263871999999</c:v>
                </c:pt>
                <c:pt idx="6">
                  <c:v>0.12635263871999999</c:v>
                </c:pt>
                <c:pt idx="7">
                  <c:v>0.12635263871999999</c:v>
                </c:pt>
                <c:pt idx="8">
                  <c:v>0.12635263871999999</c:v>
                </c:pt>
                <c:pt idx="9">
                  <c:v>0.12635263871999999</c:v>
                </c:pt>
                <c:pt idx="10">
                  <c:v>0.12635263871999999</c:v>
                </c:pt>
                <c:pt idx="11">
                  <c:v>0.12635263871999999</c:v>
                </c:pt>
                <c:pt idx="12">
                  <c:v>0.12635263871999999</c:v>
                </c:pt>
                <c:pt idx="13">
                  <c:v>0.12635263871999999</c:v>
                </c:pt>
                <c:pt idx="14">
                  <c:v>0.12635263871999999</c:v>
                </c:pt>
                <c:pt idx="15">
                  <c:v>0.12635263871999999</c:v>
                </c:pt>
                <c:pt idx="16">
                  <c:v>0.12635263871999999</c:v>
                </c:pt>
                <c:pt idx="17">
                  <c:v>0.12635263871999999</c:v>
                </c:pt>
                <c:pt idx="18">
                  <c:v>0.12635263871999999</c:v>
                </c:pt>
                <c:pt idx="19">
                  <c:v>0.12635263871999999</c:v>
                </c:pt>
                <c:pt idx="20">
                  <c:v>0.12635263871999999</c:v>
                </c:pt>
                <c:pt idx="21">
                  <c:v>0.12635263871999999</c:v>
                </c:pt>
                <c:pt idx="22">
                  <c:v>0.12635263871999999</c:v>
                </c:pt>
                <c:pt idx="23">
                  <c:v>0.12635263871999999</c:v>
                </c:pt>
                <c:pt idx="24">
                  <c:v>0.12635263871999999</c:v>
                </c:pt>
                <c:pt idx="25">
                  <c:v>0.12635263871999999</c:v>
                </c:pt>
                <c:pt idx="26">
                  <c:v>0.12635263871999999</c:v>
                </c:pt>
                <c:pt idx="27">
                  <c:v>0.12635263871999999</c:v>
                </c:pt>
                <c:pt idx="28">
                  <c:v>0.12635263871999999</c:v>
                </c:pt>
                <c:pt idx="29">
                  <c:v>0.12635263871999999</c:v>
                </c:pt>
                <c:pt idx="30">
                  <c:v>0.12635263871999999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37-401A-85BE-45CAA015A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302272"/>
        <c:axId val="662305552"/>
      </c:lineChart>
      <c:catAx>
        <c:axId val="66230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2305552"/>
        <c:crosses val="autoZero"/>
        <c:auto val="1"/>
        <c:lblAlgn val="ctr"/>
        <c:lblOffset val="100"/>
        <c:noMultiLvlLbl val="0"/>
      </c:catAx>
      <c:valAx>
        <c:axId val="66230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230227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磁力ー重さ（大外半径）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'大磁石　外半径'!$B$39:$B$59</c:f>
              <c:numCache>
                <c:formatCode>General</c:formatCode>
                <c:ptCount val="2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</c:numCache>
            </c:numRef>
          </c:cat>
          <c:val>
            <c:numRef>
              <c:f>'大磁石　外半径'!$E$39:$E$59</c:f>
              <c:numCache>
                <c:formatCode>General</c:formatCode>
                <c:ptCount val="21"/>
                <c:pt idx="0">
                  <c:v>-3.3074695330623724E-2</c:v>
                </c:pt>
                <c:pt idx="1">
                  <c:v>-1.9866624624184495E-2</c:v>
                </c:pt>
                <c:pt idx="2">
                  <c:v>-3.0118045265218774E-2</c:v>
                </c:pt>
                <c:pt idx="3">
                  <c:v>-3.5472572137937738E-2</c:v>
                </c:pt>
                <c:pt idx="4">
                  <c:v>-3.4672350985440026E-2</c:v>
                </c:pt>
                <c:pt idx="5">
                  <c:v>-2.5812424360981898E-2</c:v>
                </c:pt>
                <c:pt idx="6">
                  <c:v>-2.9679354230253308E-2</c:v>
                </c:pt>
                <c:pt idx="7">
                  <c:v>-2.2067702852847787E-2</c:v>
                </c:pt>
                <c:pt idx="8">
                  <c:v>-2.5413836336768192E-2</c:v>
                </c:pt>
                <c:pt idx="9">
                  <c:v>-3.2771185192687277E-2</c:v>
                </c:pt>
                <c:pt idx="10">
                  <c:v>-3.2783771254397062E-2</c:v>
                </c:pt>
                <c:pt idx="11">
                  <c:v>-2.7667094014323351E-2</c:v>
                </c:pt>
                <c:pt idx="12">
                  <c:v>-3.5577154721287141E-2</c:v>
                </c:pt>
                <c:pt idx="13">
                  <c:v>-3.7398606474872226E-2</c:v>
                </c:pt>
                <c:pt idx="14">
                  <c:v>-3.6211084259377954E-2</c:v>
                </c:pt>
                <c:pt idx="15">
                  <c:v>-2.20425750515892E-2</c:v>
                </c:pt>
                <c:pt idx="16">
                  <c:v>-4.0069015149813453E-2</c:v>
                </c:pt>
                <c:pt idx="17">
                  <c:v>-4.6096846017956591E-2</c:v>
                </c:pt>
                <c:pt idx="18">
                  <c:v>-3.6207390696298136E-2</c:v>
                </c:pt>
                <c:pt idx="19">
                  <c:v>-1.5486704001736989E-2</c:v>
                </c:pt>
                <c:pt idx="20">
                  <c:v>-4.6974675040944394E-2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11-4C59-AE9C-AD40C39B1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329168"/>
        <c:axId val="662326544"/>
      </c:lineChart>
      <c:catAx>
        <c:axId val="66232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2326544"/>
        <c:crosses val="autoZero"/>
        <c:auto val="1"/>
        <c:lblAlgn val="ctr"/>
        <c:lblOffset val="100"/>
        <c:noMultiLvlLbl val="0"/>
      </c:catAx>
      <c:valAx>
        <c:axId val="66232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2329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外半径（大）</a:t>
            </a:r>
            <a:r>
              <a:rPr lang="en-US" altLang="ja-JP"/>
              <a:t>61㎜</a:t>
            </a:r>
            <a:endParaRPr lang="ja-JP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磁力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'大磁石　外半径'!$BD$2:$BD$32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'大磁石　外半径'!$BG$2:$BG$32</c:f>
              <c:numCache>
                <c:formatCode>General</c:formatCode>
                <c:ptCount val="31"/>
                <c:pt idx="0">
                  <c:v>2.9248973058809229E-2</c:v>
                </c:pt>
                <c:pt idx="1">
                  <c:v>4.2724088764384278E-2</c:v>
                </c:pt>
                <c:pt idx="2">
                  <c:v>6.5002332171267538E-2</c:v>
                </c:pt>
                <c:pt idx="3">
                  <c:v>5.7112352394859851E-2</c:v>
                </c:pt>
                <c:pt idx="4">
                  <c:v>5.1076913038913561E-2</c:v>
                </c:pt>
                <c:pt idx="5">
                  <c:v>7.3625416994938353E-2</c:v>
                </c:pt>
                <c:pt idx="6">
                  <c:v>6.702742335155451E-2</c:v>
                </c:pt>
                <c:pt idx="7">
                  <c:v>7.518156267599671E-2</c:v>
                </c:pt>
                <c:pt idx="8">
                  <c:v>7.5860774184016669E-2</c:v>
                </c:pt>
                <c:pt idx="9">
                  <c:v>6.908025601536863E-2</c:v>
                </c:pt>
                <c:pt idx="10">
                  <c:v>7.7457870063189466E-2</c:v>
                </c:pt>
                <c:pt idx="11">
                  <c:v>8.369954757550753E-2</c:v>
                </c:pt>
                <c:pt idx="12">
                  <c:v>8.7945435627489937E-2</c:v>
                </c:pt>
                <c:pt idx="13">
                  <c:v>8.3665227062378875E-2</c:v>
                </c:pt>
                <c:pt idx="14">
                  <c:v>7.892153108359358E-2</c:v>
                </c:pt>
                <c:pt idx="15">
                  <c:v>8.70976754031169E-2</c:v>
                </c:pt>
                <c:pt idx="16">
                  <c:v>8.2327758630289238E-2</c:v>
                </c:pt>
                <c:pt idx="17">
                  <c:v>7.8269803943697425E-2</c:v>
                </c:pt>
                <c:pt idx="18">
                  <c:v>8.371316583728021E-2</c:v>
                </c:pt>
                <c:pt idx="19">
                  <c:v>9.8685544705676642E-2</c:v>
                </c:pt>
                <c:pt idx="20">
                  <c:v>7.6474930175749495E-2</c:v>
                </c:pt>
                <c:pt idx="21">
                  <c:v>8.2425035646426184E-2</c:v>
                </c:pt>
                <c:pt idx="22">
                  <c:v>7.9638367328514981E-2</c:v>
                </c:pt>
                <c:pt idx="23">
                  <c:v>8.0015801907861936E-2</c:v>
                </c:pt>
                <c:pt idx="24">
                  <c:v>3.8158095012104619E-2</c:v>
                </c:pt>
                <c:pt idx="25">
                  <c:v>7.5054372087945312E-2</c:v>
                </c:pt>
                <c:pt idx="26">
                  <c:v>6.7880840561207731E-2</c:v>
                </c:pt>
                <c:pt idx="27">
                  <c:v>6.2214700468603293E-2</c:v>
                </c:pt>
                <c:pt idx="28">
                  <c:v>7.2950678530815077E-2</c:v>
                </c:pt>
                <c:pt idx="29">
                  <c:v>7.2721474654910842E-2</c:v>
                </c:pt>
                <c:pt idx="30">
                  <c:v>5.6804974020657033E-2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E5-4156-88AB-D30FF467CAB9}"/>
            </c:ext>
          </c:extLst>
        </c:ser>
        <c:ser>
          <c:idx val="1"/>
          <c:order val="1"/>
          <c:tx>
            <c:v>重さ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'大磁石　外半径'!$BD$2:$BD$32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'大磁石　外半径'!$BH$2:$BH$32</c:f>
              <c:numCache>
                <c:formatCode>General</c:formatCode>
                <c:ptCount val="31"/>
                <c:pt idx="0">
                  <c:v>0.12635263871999999</c:v>
                </c:pt>
                <c:pt idx="1">
                  <c:v>0.12635263871999999</c:v>
                </c:pt>
                <c:pt idx="2">
                  <c:v>0.12635263871999999</c:v>
                </c:pt>
                <c:pt idx="3">
                  <c:v>0.12635263871999999</c:v>
                </c:pt>
                <c:pt idx="4">
                  <c:v>0.12635263871999999</c:v>
                </c:pt>
                <c:pt idx="5">
                  <c:v>0.12635263871999999</c:v>
                </c:pt>
                <c:pt idx="6">
                  <c:v>0.12635263871999999</c:v>
                </c:pt>
                <c:pt idx="7">
                  <c:v>0.12635263871999999</c:v>
                </c:pt>
                <c:pt idx="8">
                  <c:v>0.12635263871999999</c:v>
                </c:pt>
                <c:pt idx="9">
                  <c:v>0.12635263871999999</c:v>
                </c:pt>
                <c:pt idx="10">
                  <c:v>0.12635263871999999</c:v>
                </c:pt>
                <c:pt idx="11">
                  <c:v>0.12635263871999999</c:v>
                </c:pt>
                <c:pt idx="12">
                  <c:v>0.12635263871999999</c:v>
                </c:pt>
                <c:pt idx="13">
                  <c:v>0.12635263871999999</c:v>
                </c:pt>
                <c:pt idx="14">
                  <c:v>0.12635263871999999</c:v>
                </c:pt>
                <c:pt idx="15">
                  <c:v>0.12635263871999999</c:v>
                </c:pt>
                <c:pt idx="16">
                  <c:v>0.12635263871999999</c:v>
                </c:pt>
                <c:pt idx="17">
                  <c:v>0.12635263871999999</c:v>
                </c:pt>
                <c:pt idx="18">
                  <c:v>0.12635263871999999</c:v>
                </c:pt>
                <c:pt idx="19">
                  <c:v>0.12635263871999999</c:v>
                </c:pt>
                <c:pt idx="20">
                  <c:v>0.12635263871999999</c:v>
                </c:pt>
                <c:pt idx="21">
                  <c:v>0.12635263871999999</c:v>
                </c:pt>
                <c:pt idx="22">
                  <c:v>0.12635263871999999</c:v>
                </c:pt>
                <c:pt idx="23">
                  <c:v>0.12635263871999999</c:v>
                </c:pt>
                <c:pt idx="24">
                  <c:v>0.12635263871999999</c:v>
                </c:pt>
                <c:pt idx="25">
                  <c:v>0.12635263871999999</c:v>
                </c:pt>
                <c:pt idx="26">
                  <c:v>0.12635263871999999</c:v>
                </c:pt>
                <c:pt idx="27">
                  <c:v>0.12635263871999999</c:v>
                </c:pt>
                <c:pt idx="28">
                  <c:v>0.12635263871999999</c:v>
                </c:pt>
                <c:pt idx="29">
                  <c:v>0.12635263871999999</c:v>
                </c:pt>
                <c:pt idx="30">
                  <c:v>0.12635263871999999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E5-4156-88AB-D30FF467C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003040"/>
        <c:axId val="580010256"/>
      </c:lineChart>
      <c:catAx>
        <c:axId val="58000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0010256"/>
        <c:crosses val="autoZero"/>
        <c:auto val="1"/>
        <c:lblAlgn val="ctr"/>
        <c:lblOffset val="100"/>
        <c:noMultiLvlLbl val="0"/>
      </c:catAx>
      <c:valAx>
        <c:axId val="58001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000304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外半径（大）</a:t>
            </a:r>
            <a:r>
              <a:rPr lang="en-US" altLang="ja-JP"/>
              <a:t>62㎜</a:t>
            </a:r>
            <a:endParaRPr lang="ja-JP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磁力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'大磁石　外半径'!$BI$2:$BI$32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'大磁石　外半径'!$BL$2:$BL$32</c:f>
              <c:numCache>
                <c:formatCode>General</c:formatCode>
                <c:ptCount val="31"/>
                <c:pt idx="0">
                  <c:v>1.844122035085655E-2</c:v>
                </c:pt>
                <c:pt idx="1">
                  <c:v>3.7235562201640149E-2</c:v>
                </c:pt>
                <c:pt idx="2">
                  <c:v>4.1501277052994598E-2</c:v>
                </c:pt>
                <c:pt idx="3">
                  <c:v>4.7514663784431602E-2</c:v>
                </c:pt>
                <c:pt idx="4">
                  <c:v>6.9689899868110444E-2</c:v>
                </c:pt>
                <c:pt idx="5">
                  <c:v>6.8556823382313267E-2</c:v>
                </c:pt>
                <c:pt idx="6">
                  <c:v>6.4092416758083234E-2</c:v>
                </c:pt>
                <c:pt idx="7">
                  <c:v>6.5717237030335884E-2</c:v>
                </c:pt>
                <c:pt idx="8">
                  <c:v>7.1477678656017493E-2</c:v>
                </c:pt>
                <c:pt idx="9">
                  <c:v>7.5964398116363852E-2</c:v>
                </c:pt>
                <c:pt idx="10">
                  <c:v>8.2469747269968113E-2</c:v>
                </c:pt>
                <c:pt idx="11">
                  <c:v>7.1544951846167604E-2</c:v>
                </c:pt>
                <c:pt idx="12">
                  <c:v>7.6076315563992011E-2</c:v>
                </c:pt>
                <c:pt idx="13">
                  <c:v>8.3027135068257277E-2</c:v>
                </c:pt>
                <c:pt idx="14">
                  <c:v>8.0747068540221567E-2</c:v>
                </c:pt>
                <c:pt idx="15">
                  <c:v>8.3152375206513515E-2</c:v>
                </c:pt>
                <c:pt idx="16">
                  <c:v>6.7951959548259694E-2</c:v>
                </c:pt>
                <c:pt idx="17">
                  <c:v>6.2191181440731921E-2</c:v>
                </c:pt>
                <c:pt idx="18">
                  <c:v>3.492660315482092E-2</c:v>
                </c:pt>
                <c:pt idx="19">
                  <c:v>8.2415090550437317E-2</c:v>
                </c:pt>
                <c:pt idx="20">
                  <c:v>6.6184501136698645E-2</c:v>
                </c:pt>
                <c:pt idx="21">
                  <c:v>7.8380167127865955E-2</c:v>
                </c:pt>
                <c:pt idx="22">
                  <c:v>5.3355862663803107E-2</c:v>
                </c:pt>
                <c:pt idx="23">
                  <c:v>3.2894513571955622E-2</c:v>
                </c:pt>
                <c:pt idx="24">
                  <c:v>9.0775483998712853E-2</c:v>
                </c:pt>
                <c:pt idx="25">
                  <c:v>5.1961906525695982E-2</c:v>
                </c:pt>
                <c:pt idx="26">
                  <c:v>4.8357047691637262E-2</c:v>
                </c:pt>
                <c:pt idx="27">
                  <c:v>6.8142239317312961E-2</c:v>
                </c:pt>
                <c:pt idx="28">
                  <c:v>6.2412726386726292E-2</c:v>
                </c:pt>
                <c:pt idx="29">
                  <c:v>5.4436475476453881E-2</c:v>
                </c:pt>
                <c:pt idx="30">
                  <c:v>4.6005801069331921E-2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E1-4D1B-83DD-829FAADB7036}"/>
            </c:ext>
          </c:extLst>
        </c:ser>
        <c:ser>
          <c:idx val="1"/>
          <c:order val="1"/>
          <c:tx>
            <c:v>重さ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'大磁石　外半径'!$BI$2:$BI$32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'大磁石　外半径'!$BM$2:$BM$32</c:f>
              <c:numCache>
                <c:formatCode>General</c:formatCode>
                <c:ptCount val="31"/>
                <c:pt idx="0">
                  <c:v>0.12635263871999999</c:v>
                </c:pt>
                <c:pt idx="1">
                  <c:v>0.12635263871999999</c:v>
                </c:pt>
                <c:pt idx="2">
                  <c:v>0.12635263871999999</c:v>
                </c:pt>
                <c:pt idx="3">
                  <c:v>0.12635263871999999</c:v>
                </c:pt>
                <c:pt idx="4">
                  <c:v>0.12635263871999999</c:v>
                </c:pt>
                <c:pt idx="5">
                  <c:v>0.12635263871999999</c:v>
                </c:pt>
                <c:pt idx="6">
                  <c:v>0.12635263871999999</c:v>
                </c:pt>
                <c:pt idx="7">
                  <c:v>0.12635263871999999</c:v>
                </c:pt>
                <c:pt idx="8">
                  <c:v>0.12635263871999999</c:v>
                </c:pt>
                <c:pt idx="9">
                  <c:v>0.12635263871999999</c:v>
                </c:pt>
                <c:pt idx="10">
                  <c:v>0.12635263871999999</c:v>
                </c:pt>
                <c:pt idx="11">
                  <c:v>0.12635263871999999</c:v>
                </c:pt>
                <c:pt idx="12">
                  <c:v>0.12635263871999999</c:v>
                </c:pt>
                <c:pt idx="13">
                  <c:v>0.12635263871999999</c:v>
                </c:pt>
                <c:pt idx="14">
                  <c:v>0.12635263871999999</c:v>
                </c:pt>
                <c:pt idx="15">
                  <c:v>0.12635263871999999</c:v>
                </c:pt>
                <c:pt idx="16">
                  <c:v>0.12635263871999999</c:v>
                </c:pt>
                <c:pt idx="17">
                  <c:v>0.12635263871999999</c:v>
                </c:pt>
                <c:pt idx="18">
                  <c:v>0.12635263871999999</c:v>
                </c:pt>
                <c:pt idx="19">
                  <c:v>0.12635263871999999</c:v>
                </c:pt>
                <c:pt idx="20">
                  <c:v>0.12635263871999999</c:v>
                </c:pt>
                <c:pt idx="21">
                  <c:v>0.12635263871999999</c:v>
                </c:pt>
                <c:pt idx="22">
                  <c:v>0.12635263871999999</c:v>
                </c:pt>
                <c:pt idx="23">
                  <c:v>0.12635263871999999</c:v>
                </c:pt>
                <c:pt idx="24">
                  <c:v>0.12635263871999999</c:v>
                </c:pt>
                <c:pt idx="25">
                  <c:v>0.12635263871999999</c:v>
                </c:pt>
                <c:pt idx="26">
                  <c:v>0.12635263871999999</c:v>
                </c:pt>
                <c:pt idx="27">
                  <c:v>0.12635263871999999</c:v>
                </c:pt>
                <c:pt idx="28">
                  <c:v>0.12635263871999999</c:v>
                </c:pt>
                <c:pt idx="29">
                  <c:v>0.12635263871999999</c:v>
                </c:pt>
                <c:pt idx="30">
                  <c:v>0.12635263871999999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E1-4D1B-83DD-829FAADB7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001072"/>
        <c:axId val="580000416"/>
      </c:lineChart>
      <c:catAx>
        <c:axId val="58000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0000416"/>
        <c:crosses val="autoZero"/>
        <c:auto val="1"/>
        <c:lblAlgn val="ctr"/>
        <c:lblOffset val="100"/>
        <c:noMultiLvlLbl val="0"/>
      </c:catAx>
      <c:valAx>
        <c:axId val="58000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000107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外半径（大）</a:t>
            </a:r>
            <a:r>
              <a:rPr lang="en-US" altLang="ja-JP"/>
              <a:t>63㎜</a:t>
            </a:r>
            <a:endParaRPr lang="ja-JP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磁力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'大磁石　外半径'!$BN$2:$BN$32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'大磁石　外半径'!$BQ$2:$BQ$32</c:f>
              <c:numCache>
                <c:formatCode>General</c:formatCode>
                <c:ptCount val="31"/>
                <c:pt idx="0">
                  <c:v>1.279890424128052E-2</c:v>
                </c:pt>
                <c:pt idx="1">
                  <c:v>1.7515576315342861E-2</c:v>
                </c:pt>
                <c:pt idx="2">
                  <c:v>1.8538803192136039E-2</c:v>
                </c:pt>
                <c:pt idx="3">
                  <c:v>4.506768899825965E-2</c:v>
                </c:pt>
                <c:pt idx="4">
                  <c:v>5.0253542824086901E-2</c:v>
                </c:pt>
                <c:pt idx="5">
                  <c:v>4.5492731559757638E-2</c:v>
                </c:pt>
                <c:pt idx="6">
                  <c:v>6.1637692668416108E-2</c:v>
                </c:pt>
                <c:pt idx="7">
                  <c:v>6.9477915576514226E-2</c:v>
                </c:pt>
                <c:pt idx="8">
                  <c:v>6.3247151485266273E-2</c:v>
                </c:pt>
                <c:pt idx="9">
                  <c:v>5.0308007204707753E-2</c:v>
                </c:pt>
                <c:pt idx="10">
                  <c:v>7.6374187678158109E-2</c:v>
                </c:pt>
                <c:pt idx="11">
                  <c:v>5.4614842116140323E-2</c:v>
                </c:pt>
                <c:pt idx="12">
                  <c:v>7.967530778015193E-2</c:v>
                </c:pt>
                <c:pt idx="13">
                  <c:v>8.7032190559700157E-2</c:v>
                </c:pt>
                <c:pt idx="14">
                  <c:v>8.8691028168486702E-2</c:v>
                </c:pt>
                <c:pt idx="15">
                  <c:v>8.3258511135733668E-2</c:v>
                </c:pt>
                <c:pt idx="16">
                  <c:v>6.631779457487573E-2</c:v>
                </c:pt>
                <c:pt idx="17">
                  <c:v>8.8939928614339428E-2</c:v>
                </c:pt>
                <c:pt idx="18">
                  <c:v>7.6368134301835866E-2</c:v>
                </c:pt>
                <c:pt idx="19">
                  <c:v>8.7107702339298168E-2</c:v>
                </c:pt>
                <c:pt idx="20">
                  <c:v>6.0619488110851549E-2</c:v>
                </c:pt>
                <c:pt idx="21">
                  <c:v>6.1321274337521131E-2</c:v>
                </c:pt>
                <c:pt idx="22">
                  <c:v>5.3169216637985107E-2</c:v>
                </c:pt>
                <c:pt idx="23">
                  <c:v>6.4497701967076659E-2</c:v>
                </c:pt>
                <c:pt idx="24">
                  <c:v>5.5100655949435987E-2</c:v>
                </c:pt>
                <c:pt idx="25">
                  <c:v>5.0392140206618898E-2</c:v>
                </c:pt>
                <c:pt idx="26">
                  <c:v>4.8973113578177213E-2</c:v>
                </c:pt>
                <c:pt idx="27">
                  <c:v>8.8954032245127768E-2</c:v>
                </c:pt>
                <c:pt idx="28">
                  <c:v>7.1828299119318109E-2</c:v>
                </c:pt>
                <c:pt idx="29">
                  <c:v>5.761668708202361E-2</c:v>
                </c:pt>
                <c:pt idx="30">
                  <c:v>5.5026934194649567E-2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A9-44CE-8117-C0789AB607B5}"/>
            </c:ext>
          </c:extLst>
        </c:ser>
        <c:ser>
          <c:idx val="1"/>
          <c:order val="1"/>
          <c:tx>
            <c:v>重さ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'大磁石　外半径'!$BN$2:$BN$32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'大磁石　外半径'!$BR$2:$BR$32</c:f>
              <c:numCache>
                <c:formatCode>General</c:formatCode>
                <c:ptCount val="31"/>
                <c:pt idx="0">
                  <c:v>0.12635263871999999</c:v>
                </c:pt>
                <c:pt idx="1">
                  <c:v>0.12635263871999999</c:v>
                </c:pt>
                <c:pt idx="2">
                  <c:v>0.12635263871999999</c:v>
                </c:pt>
                <c:pt idx="3">
                  <c:v>0.12635263871999999</c:v>
                </c:pt>
                <c:pt idx="4">
                  <c:v>0.12635263871999999</c:v>
                </c:pt>
                <c:pt idx="5">
                  <c:v>0.12635263871999999</c:v>
                </c:pt>
                <c:pt idx="6">
                  <c:v>0.12635263871999999</c:v>
                </c:pt>
                <c:pt idx="7">
                  <c:v>0.12635263871999999</c:v>
                </c:pt>
                <c:pt idx="8">
                  <c:v>0.12635263871999999</c:v>
                </c:pt>
                <c:pt idx="9">
                  <c:v>0.12635263871999999</c:v>
                </c:pt>
                <c:pt idx="10">
                  <c:v>0.12635263871999999</c:v>
                </c:pt>
                <c:pt idx="11">
                  <c:v>0.12635263871999999</c:v>
                </c:pt>
                <c:pt idx="12">
                  <c:v>0.12635263871999999</c:v>
                </c:pt>
                <c:pt idx="13">
                  <c:v>0.12635263871999999</c:v>
                </c:pt>
                <c:pt idx="14">
                  <c:v>0.12635263871999999</c:v>
                </c:pt>
                <c:pt idx="15">
                  <c:v>0.12635263871999999</c:v>
                </c:pt>
                <c:pt idx="16">
                  <c:v>0.12635263871999999</c:v>
                </c:pt>
                <c:pt idx="17">
                  <c:v>0.12635263871999999</c:v>
                </c:pt>
                <c:pt idx="18">
                  <c:v>0.12635263871999999</c:v>
                </c:pt>
                <c:pt idx="19">
                  <c:v>0.12635263871999999</c:v>
                </c:pt>
                <c:pt idx="20">
                  <c:v>0.12635263871999999</c:v>
                </c:pt>
                <c:pt idx="21">
                  <c:v>0.12635263871999999</c:v>
                </c:pt>
                <c:pt idx="22">
                  <c:v>0.12635263871999999</c:v>
                </c:pt>
                <c:pt idx="23">
                  <c:v>0.12635263871999999</c:v>
                </c:pt>
                <c:pt idx="24">
                  <c:v>0.12635263871999999</c:v>
                </c:pt>
                <c:pt idx="25">
                  <c:v>0.12635263871999999</c:v>
                </c:pt>
                <c:pt idx="26">
                  <c:v>0.12635263871999999</c:v>
                </c:pt>
                <c:pt idx="27">
                  <c:v>0.12635263871999999</c:v>
                </c:pt>
                <c:pt idx="28">
                  <c:v>0.12635263871999999</c:v>
                </c:pt>
                <c:pt idx="29">
                  <c:v>0.12635263871999999</c:v>
                </c:pt>
                <c:pt idx="30">
                  <c:v>0.12635263871999999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A9-44CE-8117-C0789AB60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501832"/>
        <c:axId val="511496584"/>
      </c:lineChart>
      <c:catAx>
        <c:axId val="511501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1496584"/>
        <c:crosses val="autoZero"/>
        <c:auto val="1"/>
        <c:lblAlgn val="ctr"/>
        <c:lblOffset val="100"/>
        <c:noMultiLvlLbl val="0"/>
      </c:catAx>
      <c:valAx>
        <c:axId val="51149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15018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外半径（大）</a:t>
            </a:r>
            <a:r>
              <a:rPr lang="en-US" altLang="ja-JP"/>
              <a:t>64㎜</a:t>
            </a:r>
            <a:endParaRPr lang="ja-JP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磁力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'大磁石　外半径'!$BS$2:$BS$32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'大磁石　外半径'!$BV$2:$BV$32</c:f>
              <c:numCache>
                <c:formatCode>General</c:formatCode>
                <c:ptCount val="31"/>
                <c:pt idx="0">
                  <c:v>-4.0704398755236704E-3</c:v>
                </c:pt>
                <c:pt idx="1">
                  <c:v>2.3799222723200859E-2</c:v>
                </c:pt>
                <c:pt idx="2">
                  <c:v>1.5814733454118341E-2</c:v>
                </c:pt>
                <c:pt idx="3">
                  <c:v>3.2463352542530369E-2</c:v>
                </c:pt>
                <c:pt idx="4">
                  <c:v>4.6143634010154672E-2</c:v>
                </c:pt>
                <c:pt idx="5">
                  <c:v>6.298058764847568E-2</c:v>
                </c:pt>
                <c:pt idx="6">
                  <c:v>5.3588341851720053E-2</c:v>
                </c:pt>
                <c:pt idx="7">
                  <c:v>6.5395429947937928E-2</c:v>
                </c:pt>
                <c:pt idx="8">
                  <c:v>6.2594821904358375E-2</c:v>
                </c:pt>
                <c:pt idx="9">
                  <c:v>5.9563034832147033E-2</c:v>
                </c:pt>
                <c:pt idx="10">
                  <c:v>6.9786500967542853E-2</c:v>
                </c:pt>
                <c:pt idx="11">
                  <c:v>7.2422809538683672E-2</c:v>
                </c:pt>
                <c:pt idx="12">
                  <c:v>8.0282794674439023E-2</c:v>
                </c:pt>
                <c:pt idx="13">
                  <c:v>6.5719408996337658E-2</c:v>
                </c:pt>
                <c:pt idx="14">
                  <c:v>8.1127471354721079E-2</c:v>
                </c:pt>
                <c:pt idx="15">
                  <c:v>7.6970774738855982E-2</c:v>
                </c:pt>
                <c:pt idx="16">
                  <c:v>7.4137710768844886E-2</c:v>
                </c:pt>
                <c:pt idx="17">
                  <c:v>8.4460013572917172E-2</c:v>
                </c:pt>
                <c:pt idx="18">
                  <c:v>9.0141554460622039E-2</c:v>
                </c:pt>
                <c:pt idx="19">
                  <c:v>6.1716794029195277E-2</c:v>
                </c:pt>
                <c:pt idx="20">
                  <c:v>6.7915616665796152E-2</c:v>
                </c:pt>
                <c:pt idx="21">
                  <c:v>7.9341097159088367E-2</c:v>
                </c:pt>
                <c:pt idx="22">
                  <c:v>6.6353051085428619E-2</c:v>
                </c:pt>
                <c:pt idx="23">
                  <c:v>8.359728064725902E-2</c:v>
                </c:pt>
                <c:pt idx="24">
                  <c:v>6.3885004503137513E-2</c:v>
                </c:pt>
                <c:pt idx="25">
                  <c:v>7.6867060059313139E-2</c:v>
                </c:pt>
                <c:pt idx="26">
                  <c:v>6.5670562379903541E-2</c:v>
                </c:pt>
                <c:pt idx="27">
                  <c:v>5.9900396600942173E-2</c:v>
                </c:pt>
                <c:pt idx="28">
                  <c:v>5.9216086443336487E-2</c:v>
                </c:pt>
                <c:pt idx="29">
                  <c:v>5.379841043132319E-2</c:v>
                </c:pt>
                <c:pt idx="30">
                  <c:v>4.8912056814637311E-2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6C-4519-937D-BF1AB20E91AC}"/>
            </c:ext>
          </c:extLst>
        </c:ser>
        <c:ser>
          <c:idx val="1"/>
          <c:order val="1"/>
          <c:tx>
            <c:v>重さ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'大磁石　外半径'!$BS$2:$BS$32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'大磁石　外半径'!$BW$2:$BW$32</c:f>
              <c:numCache>
                <c:formatCode>General</c:formatCode>
                <c:ptCount val="31"/>
                <c:pt idx="0">
                  <c:v>0.12635263871999999</c:v>
                </c:pt>
                <c:pt idx="1">
                  <c:v>0.12635263871999999</c:v>
                </c:pt>
                <c:pt idx="2">
                  <c:v>0.12635263871999999</c:v>
                </c:pt>
                <c:pt idx="3">
                  <c:v>0.12635263871999999</c:v>
                </c:pt>
                <c:pt idx="4">
                  <c:v>0.12635263871999999</c:v>
                </c:pt>
                <c:pt idx="5">
                  <c:v>0.12635263871999999</c:v>
                </c:pt>
                <c:pt idx="6">
                  <c:v>0.12635263871999999</c:v>
                </c:pt>
                <c:pt idx="7">
                  <c:v>0.12635263871999999</c:v>
                </c:pt>
                <c:pt idx="8">
                  <c:v>0.12635263871999999</c:v>
                </c:pt>
                <c:pt idx="9">
                  <c:v>0.12635263871999999</c:v>
                </c:pt>
                <c:pt idx="10">
                  <c:v>0.12635263871999999</c:v>
                </c:pt>
                <c:pt idx="11">
                  <c:v>0.12635263871999999</c:v>
                </c:pt>
                <c:pt idx="12">
                  <c:v>0.12635263871999999</c:v>
                </c:pt>
                <c:pt idx="13">
                  <c:v>0.12635263871999999</c:v>
                </c:pt>
                <c:pt idx="14">
                  <c:v>0.12635263871999999</c:v>
                </c:pt>
                <c:pt idx="15">
                  <c:v>0.12635263871999999</c:v>
                </c:pt>
                <c:pt idx="16">
                  <c:v>0.12635263871999999</c:v>
                </c:pt>
                <c:pt idx="17">
                  <c:v>0.12635263871999999</c:v>
                </c:pt>
                <c:pt idx="18">
                  <c:v>0.12635263871999999</c:v>
                </c:pt>
                <c:pt idx="19">
                  <c:v>0.12635263871999999</c:v>
                </c:pt>
                <c:pt idx="20">
                  <c:v>0.12635263871999999</c:v>
                </c:pt>
                <c:pt idx="21">
                  <c:v>0.12635263871999999</c:v>
                </c:pt>
                <c:pt idx="22">
                  <c:v>0.12635263871999999</c:v>
                </c:pt>
                <c:pt idx="23">
                  <c:v>0.12635263871999999</c:v>
                </c:pt>
                <c:pt idx="24">
                  <c:v>0.12635263871999999</c:v>
                </c:pt>
                <c:pt idx="25">
                  <c:v>0.12635263871999999</c:v>
                </c:pt>
                <c:pt idx="26">
                  <c:v>0.12635263871999999</c:v>
                </c:pt>
                <c:pt idx="27">
                  <c:v>0.12635263871999999</c:v>
                </c:pt>
                <c:pt idx="28">
                  <c:v>0.12635263871999999</c:v>
                </c:pt>
                <c:pt idx="29">
                  <c:v>0.12635263871999999</c:v>
                </c:pt>
                <c:pt idx="30">
                  <c:v>0.12635263871999999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6C-4519-937D-BF1AB20E9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185008"/>
        <c:axId val="599185336"/>
      </c:lineChart>
      <c:catAx>
        <c:axId val="59918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185336"/>
        <c:crosses val="autoZero"/>
        <c:auto val="1"/>
        <c:lblAlgn val="ctr"/>
        <c:lblOffset val="100"/>
        <c:noMultiLvlLbl val="0"/>
      </c:catAx>
      <c:valAx>
        <c:axId val="59918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18500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外半径（大）</a:t>
            </a:r>
            <a:r>
              <a:rPr lang="en-US" altLang="ja-JP"/>
              <a:t>65㎜</a:t>
            </a:r>
            <a:endParaRPr lang="ja-JP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磁力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'大磁石　外半径'!$BX$2:$BX$32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'大磁石　外半径'!$CA$2:$CA$32</c:f>
              <c:numCache>
                <c:formatCode>General</c:formatCode>
                <c:ptCount val="31"/>
                <c:pt idx="0">
                  <c:v>9.3125334011986936E-3</c:v>
                </c:pt>
                <c:pt idx="1">
                  <c:v>2.158485106731297E-2</c:v>
                </c:pt>
                <c:pt idx="2">
                  <c:v>3.3736934163244629E-2</c:v>
                </c:pt>
                <c:pt idx="3">
                  <c:v>3.2606547151026018E-2</c:v>
                </c:pt>
                <c:pt idx="4">
                  <c:v>2.4678023006667209E-2</c:v>
                </c:pt>
                <c:pt idx="5">
                  <c:v>5.0431076281853539E-2</c:v>
                </c:pt>
                <c:pt idx="6">
                  <c:v>5.3549555951399867E-2</c:v>
                </c:pt>
                <c:pt idx="7">
                  <c:v>4.828493454483003E-2</c:v>
                </c:pt>
                <c:pt idx="8">
                  <c:v>5.9881767211675242E-2</c:v>
                </c:pt>
                <c:pt idx="9">
                  <c:v>7.7803441645465474E-2</c:v>
                </c:pt>
                <c:pt idx="10">
                  <c:v>7.6677461400142033E-2</c:v>
                </c:pt>
                <c:pt idx="11">
                  <c:v>6.4695113202707058E-2</c:v>
                </c:pt>
                <c:pt idx="12">
                  <c:v>5.6231326357415339E-2</c:v>
                </c:pt>
                <c:pt idx="13">
                  <c:v>6.2351733964271412E-2</c:v>
                </c:pt>
                <c:pt idx="14">
                  <c:v>8.1608889993915301E-2</c:v>
                </c:pt>
                <c:pt idx="15">
                  <c:v>7.3595013100674234E-2</c:v>
                </c:pt>
                <c:pt idx="16">
                  <c:v>5.8075969126345828E-2</c:v>
                </c:pt>
                <c:pt idx="17">
                  <c:v>0.10431006366841079</c:v>
                </c:pt>
                <c:pt idx="18">
                  <c:v>9.1464186826887311E-2</c:v>
                </c:pt>
                <c:pt idx="19">
                  <c:v>8.0314703903554663E-2</c:v>
                </c:pt>
                <c:pt idx="20">
                  <c:v>5.981050982951587E-2</c:v>
                </c:pt>
                <c:pt idx="21">
                  <c:v>7.4145734096398949E-2</c:v>
                </c:pt>
                <c:pt idx="22">
                  <c:v>7.2239438261068933E-2</c:v>
                </c:pt>
                <c:pt idx="23">
                  <c:v>7.36092294139261E-2</c:v>
                </c:pt>
                <c:pt idx="24">
                  <c:v>8.0475662519022259E-2</c:v>
                </c:pt>
                <c:pt idx="25">
                  <c:v>6.6342206916528382E-2</c:v>
                </c:pt>
                <c:pt idx="26">
                  <c:v>7.0928261317417002E-2</c:v>
                </c:pt>
                <c:pt idx="27">
                  <c:v>4.0986616762961899E-2</c:v>
                </c:pt>
                <c:pt idx="28">
                  <c:v>5.4022786725754772E-2</c:v>
                </c:pt>
                <c:pt idx="29">
                  <c:v>5.407729518811169E-2</c:v>
                </c:pt>
                <c:pt idx="30">
                  <c:v>7.3328587388137911E-2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6A-4F56-908A-B11BB741905B}"/>
            </c:ext>
          </c:extLst>
        </c:ser>
        <c:ser>
          <c:idx val="1"/>
          <c:order val="1"/>
          <c:tx>
            <c:v>重さ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'大磁石　外半径'!$BX$2:$BX$32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'大磁石　外半径'!$CB$2:$CB$32</c:f>
              <c:numCache>
                <c:formatCode>General</c:formatCode>
                <c:ptCount val="31"/>
                <c:pt idx="0">
                  <c:v>0.12635263871999999</c:v>
                </c:pt>
                <c:pt idx="1">
                  <c:v>0.12635263871999999</c:v>
                </c:pt>
                <c:pt idx="2">
                  <c:v>0.12635263871999999</c:v>
                </c:pt>
                <c:pt idx="3">
                  <c:v>0.12635263871999999</c:v>
                </c:pt>
                <c:pt idx="4">
                  <c:v>0.12635263871999999</c:v>
                </c:pt>
                <c:pt idx="5">
                  <c:v>0.12635263871999999</c:v>
                </c:pt>
                <c:pt idx="6">
                  <c:v>0.12635263871999999</c:v>
                </c:pt>
                <c:pt idx="7">
                  <c:v>0.12635263871999999</c:v>
                </c:pt>
                <c:pt idx="8">
                  <c:v>0.12635263871999999</c:v>
                </c:pt>
                <c:pt idx="9">
                  <c:v>0.12635263871999999</c:v>
                </c:pt>
                <c:pt idx="10">
                  <c:v>0.12635263871999999</c:v>
                </c:pt>
                <c:pt idx="11">
                  <c:v>0.12635263871999999</c:v>
                </c:pt>
                <c:pt idx="12">
                  <c:v>0.12635263871999999</c:v>
                </c:pt>
                <c:pt idx="13">
                  <c:v>0.12635263871999999</c:v>
                </c:pt>
                <c:pt idx="14">
                  <c:v>0.12635263871999999</c:v>
                </c:pt>
                <c:pt idx="15">
                  <c:v>0.12635263871999999</c:v>
                </c:pt>
                <c:pt idx="16">
                  <c:v>0.12635263871999999</c:v>
                </c:pt>
                <c:pt idx="17">
                  <c:v>0.12635263871999999</c:v>
                </c:pt>
                <c:pt idx="18">
                  <c:v>0.12635263871999999</c:v>
                </c:pt>
                <c:pt idx="19">
                  <c:v>0.12635263871999999</c:v>
                </c:pt>
                <c:pt idx="20">
                  <c:v>0.12635263871999999</c:v>
                </c:pt>
                <c:pt idx="21">
                  <c:v>0.12635263871999999</c:v>
                </c:pt>
                <c:pt idx="22">
                  <c:v>0.12635263871999999</c:v>
                </c:pt>
                <c:pt idx="23">
                  <c:v>0.12635263871999999</c:v>
                </c:pt>
                <c:pt idx="24">
                  <c:v>0.12635263871999999</c:v>
                </c:pt>
                <c:pt idx="25">
                  <c:v>0.12635263871999999</c:v>
                </c:pt>
                <c:pt idx="26">
                  <c:v>0.12635263871999999</c:v>
                </c:pt>
                <c:pt idx="27">
                  <c:v>0.12635263871999999</c:v>
                </c:pt>
                <c:pt idx="28">
                  <c:v>0.12635263871999999</c:v>
                </c:pt>
                <c:pt idx="29">
                  <c:v>0.12635263871999999</c:v>
                </c:pt>
                <c:pt idx="30">
                  <c:v>0.12635263871999999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6A-4F56-908A-B11BB7419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226992"/>
        <c:axId val="599165656"/>
      </c:lineChart>
      <c:catAx>
        <c:axId val="59922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165656"/>
        <c:crosses val="autoZero"/>
        <c:auto val="1"/>
        <c:lblAlgn val="ctr"/>
        <c:lblOffset val="100"/>
        <c:noMultiLvlLbl val="0"/>
      </c:catAx>
      <c:valAx>
        <c:axId val="59916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22699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外半径（大）</a:t>
            </a:r>
            <a:r>
              <a:rPr lang="en-US" altLang="ja-JP"/>
              <a:t>66㎜</a:t>
            </a:r>
            <a:endParaRPr lang="ja-JP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磁力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'大磁石　外半径'!$CC$2:$CC$32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'大磁石　外半径'!$CF$2:$CF$32</c:f>
              <c:numCache>
                <c:formatCode>General</c:formatCode>
                <c:ptCount val="31"/>
                <c:pt idx="0">
                  <c:v>-1.1676021233128331E-2</c:v>
                </c:pt>
                <c:pt idx="1">
                  <c:v>9.3458865485752714E-3</c:v>
                </c:pt>
                <c:pt idx="2">
                  <c:v>1.589078170181274E-2</c:v>
                </c:pt>
                <c:pt idx="3">
                  <c:v>3.0539823328354421E-2</c:v>
                </c:pt>
                <c:pt idx="4">
                  <c:v>4.1381770877752369E-2</c:v>
                </c:pt>
                <c:pt idx="5">
                  <c:v>4.85324078460685E-2</c:v>
                </c:pt>
                <c:pt idx="6">
                  <c:v>3.809818091494168E-2</c:v>
                </c:pt>
                <c:pt idx="7">
                  <c:v>5.262862984049875E-2</c:v>
                </c:pt>
                <c:pt idx="8">
                  <c:v>6.1459059808852419E-2</c:v>
                </c:pt>
                <c:pt idx="9">
                  <c:v>6.9667543893662379E-2</c:v>
                </c:pt>
                <c:pt idx="10">
                  <c:v>6.0605959005807973E-2</c:v>
                </c:pt>
                <c:pt idx="11">
                  <c:v>7.6375852846949394E-2</c:v>
                </c:pt>
                <c:pt idx="12">
                  <c:v>8.3042679840827166E-2</c:v>
                </c:pt>
                <c:pt idx="13">
                  <c:v>7.0241206135555734E-2</c:v>
                </c:pt>
                <c:pt idx="14">
                  <c:v>8.5846168297213296E-2</c:v>
                </c:pt>
                <c:pt idx="15">
                  <c:v>7.4901902128045608E-2</c:v>
                </c:pt>
                <c:pt idx="16">
                  <c:v>8.6283623570186541E-2</c:v>
                </c:pt>
                <c:pt idx="17">
                  <c:v>7.4239133664554161E-2</c:v>
                </c:pt>
                <c:pt idx="18">
                  <c:v>7.9094708480681189E-2</c:v>
                </c:pt>
                <c:pt idx="19">
                  <c:v>7.9071854533711697E-2</c:v>
                </c:pt>
                <c:pt idx="20">
                  <c:v>7.7640425505453359E-2</c:v>
                </c:pt>
                <c:pt idx="21">
                  <c:v>4.9367166095603127E-2</c:v>
                </c:pt>
                <c:pt idx="22">
                  <c:v>7.6576579118231056E-2</c:v>
                </c:pt>
                <c:pt idx="23">
                  <c:v>3.670514928163443E-2</c:v>
                </c:pt>
                <c:pt idx="24">
                  <c:v>6.6099046279305781E-2</c:v>
                </c:pt>
                <c:pt idx="25">
                  <c:v>6.9809099928202861E-2</c:v>
                </c:pt>
                <c:pt idx="26">
                  <c:v>6.7650801321693363E-2</c:v>
                </c:pt>
                <c:pt idx="27">
                  <c:v>5.0859893107570331E-2</c:v>
                </c:pt>
                <c:pt idx="28">
                  <c:v>4.9907514392698422E-2</c:v>
                </c:pt>
                <c:pt idx="29">
                  <c:v>4.0427333295681572E-2</c:v>
                </c:pt>
                <c:pt idx="30">
                  <c:v>6.7346631772630852E-2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D0-4B1B-ADF0-B2D6544E27DB}"/>
            </c:ext>
          </c:extLst>
        </c:ser>
        <c:ser>
          <c:idx val="1"/>
          <c:order val="1"/>
          <c:tx>
            <c:v>重さ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'大磁石　外半径'!$CC$2:$CC$32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'大磁石　外半径'!$CG$2:$CG$32</c:f>
              <c:numCache>
                <c:formatCode>General</c:formatCode>
                <c:ptCount val="31"/>
                <c:pt idx="0">
                  <c:v>0.12635263871999999</c:v>
                </c:pt>
                <c:pt idx="1">
                  <c:v>0.12635263871999999</c:v>
                </c:pt>
                <c:pt idx="2">
                  <c:v>0.12635263871999999</c:v>
                </c:pt>
                <c:pt idx="3">
                  <c:v>0.12635263871999999</c:v>
                </c:pt>
                <c:pt idx="4">
                  <c:v>0.12635263871999999</c:v>
                </c:pt>
                <c:pt idx="5">
                  <c:v>0.12635263871999999</c:v>
                </c:pt>
                <c:pt idx="6">
                  <c:v>0.12635263871999999</c:v>
                </c:pt>
                <c:pt idx="7">
                  <c:v>0.12635263871999999</c:v>
                </c:pt>
                <c:pt idx="8">
                  <c:v>0.12635263871999999</c:v>
                </c:pt>
                <c:pt idx="9">
                  <c:v>0.12635263871999999</c:v>
                </c:pt>
                <c:pt idx="10">
                  <c:v>0.12635263871999999</c:v>
                </c:pt>
                <c:pt idx="11">
                  <c:v>0.12635263871999999</c:v>
                </c:pt>
                <c:pt idx="12">
                  <c:v>0.12635263871999999</c:v>
                </c:pt>
                <c:pt idx="13">
                  <c:v>0.12635263871999999</c:v>
                </c:pt>
                <c:pt idx="14">
                  <c:v>0.12635263871999999</c:v>
                </c:pt>
                <c:pt idx="15">
                  <c:v>0.12635263871999999</c:v>
                </c:pt>
                <c:pt idx="16">
                  <c:v>0.12635263871999999</c:v>
                </c:pt>
                <c:pt idx="17">
                  <c:v>0.12635263871999999</c:v>
                </c:pt>
                <c:pt idx="18">
                  <c:v>0.12635263871999999</c:v>
                </c:pt>
                <c:pt idx="19">
                  <c:v>0.12635263871999999</c:v>
                </c:pt>
                <c:pt idx="20">
                  <c:v>0.12635263871999999</c:v>
                </c:pt>
                <c:pt idx="21">
                  <c:v>0.12635263871999999</c:v>
                </c:pt>
                <c:pt idx="22">
                  <c:v>0.12635263871999999</c:v>
                </c:pt>
                <c:pt idx="23">
                  <c:v>0.12635263871999999</c:v>
                </c:pt>
                <c:pt idx="24">
                  <c:v>0.12635263871999999</c:v>
                </c:pt>
                <c:pt idx="25">
                  <c:v>0.12635263871999999</c:v>
                </c:pt>
                <c:pt idx="26">
                  <c:v>0.12635263871999999</c:v>
                </c:pt>
                <c:pt idx="27">
                  <c:v>0.12635263871999999</c:v>
                </c:pt>
                <c:pt idx="28">
                  <c:v>0.12635263871999999</c:v>
                </c:pt>
                <c:pt idx="29">
                  <c:v>0.12635263871999999</c:v>
                </c:pt>
                <c:pt idx="30">
                  <c:v>0.12635263871999999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D0-4B1B-ADF0-B2D6544E2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203704"/>
        <c:axId val="599197472"/>
      </c:lineChart>
      <c:catAx>
        <c:axId val="599203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197472"/>
        <c:crosses val="autoZero"/>
        <c:auto val="1"/>
        <c:lblAlgn val="ctr"/>
        <c:lblOffset val="100"/>
        <c:noMultiLvlLbl val="0"/>
      </c:catAx>
      <c:valAx>
        <c:axId val="59919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20370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厚さ</a:t>
            </a:r>
            <a:r>
              <a:rPr lang="en-US" altLang="ja-JP"/>
              <a:t>6㎜</a:t>
            </a:r>
            <a:endParaRPr lang="ja-JP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磁力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'小磁石　厚さ'!$U$2:$U$32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'小磁石　厚さ'!$X$2:$X$32</c:f>
              <c:numCache>
                <c:formatCode>General</c:formatCode>
                <c:ptCount val="31"/>
                <c:pt idx="0">
                  <c:v>6.2625720624474523E-2</c:v>
                </c:pt>
                <c:pt idx="1">
                  <c:v>7.5866657189775893E-2</c:v>
                </c:pt>
                <c:pt idx="2">
                  <c:v>8.984746499305761E-2</c:v>
                </c:pt>
                <c:pt idx="3">
                  <c:v>9.0368581187928634E-2</c:v>
                </c:pt>
                <c:pt idx="4">
                  <c:v>9.2888835771134673E-2</c:v>
                </c:pt>
                <c:pt idx="5">
                  <c:v>9.0389222007986533E-2</c:v>
                </c:pt>
                <c:pt idx="6">
                  <c:v>0.1073773111091394</c:v>
                </c:pt>
                <c:pt idx="7">
                  <c:v>0.1156550324857387</c:v>
                </c:pt>
                <c:pt idx="8">
                  <c:v>0.10362477416624311</c:v>
                </c:pt>
                <c:pt idx="9">
                  <c:v>0.1061387003531641</c:v>
                </c:pt>
                <c:pt idx="10">
                  <c:v>9.6188620223713023E-2</c:v>
                </c:pt>
                <c:pt idx="11">
                  <c:v>0.1052002018855204</c:v>
                </c:pt>
                <c:pt idx="12">
                  <c:v>7.7927368511796269E-2</c:v>
                </c:pt>
                <c:pt idx="13">
                  <c:v>8.6937608300036079E-2</c:v>
                </c:pt>
                <c:pt idx="14">
                  <c:v>7.7895943129351566E-2</c:v>
                </c:pt>
                <c:pt idx="15">
                  <c:v>9.466362590384711E-2</c:v>
                </c:pt>
                <c:pt idx="16">
                  <c:v>0.10390074331624349</c:v>
                </c:pt>
                <c:pt idx="17">
                  <c:v>0.1019765630360723</c:v>
                </c:pt>
                <c:pt idx="18">
                  <c:v>8.2524598787839715E-2</c:v>
                </c:pt>
                <c:pt idx="19">
                  <c:v>8.1037765295145697E-2</c:v>
                </c:pt>
                <c:pt idx="20">
                  <c:v>7.7541318251942201E-2</c:v>
                </c:pt>
                <c:pt idx="21">
                  <c:v>8.5336912475906329E-2</c:v>
                </c:pt>
                <c:pt idx="22">
                  <c:v>9.0980658000906475E-2</c:v>
                </c:pt>
                <c:pt idx="23">
                  <c:v>8.9545637807407416E-2</c:v>
                </c:pt>
                <c:pt idx="24">
                  <c:v>7.2315672223215666E-2</c:v>
                </c:pt>
                <c:pt idx="25">
                  <c:v>5.4216844250227027E-2</c:v>
                </c:pt>
                <c:pt idx="26">
                  <c:v>5.8526432657248273E-2</c:v>
                </c:pt>
                <c:pt idx="27">
                  <c:v>6.5920747819251849E-2</c:v>
                </c:pt>
                <c:pt idx="28">
                  <c:v>5.6774813204145937E-2</c:v>
                </c:pt>
                <c:pt idx="29">
                  <c:v>4.1205616884029093E-2</c:v>
                </c:pt>
                <c:pt idx="30">
                  <c:v>6.0850591773651617E-2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B6-482E-96D8-E297CC2A99BD}"/>
            </c:ext>
          </c:extLst>
        </c:ser>
        <c:ser>
          <c:idx val="1"/>
          <c:order val="1"/>
          <c:tx>
            <c:v>重さ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'小磁石　厚さ'!$U$2:$U$32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'小磁石　厚さ'!$Y$2:$Y$32</c:f>
              <c:numCache>
                <c:formatCode>General</c:formatCode>
                <c:ptCount val="31"/>
                <c:pt idx="0">
                  <c:v>0.15162316646399998</c:v>
                </c:pt>
                <c:pt idx="1">
                  <c:v>0.15162316646400001</c:v>
                </c:pt>
                <c:pt idx="2">
                  <c:v>0.15162316646400001</c:v>
                </c:pt>
                <c:pt idx="3">
                  <c:v>0.15162316646400001</c:v>
                </c:pt>
                <c:pt idx="4">
                  <c:v>0.15162316646400001</c:v>
                </c:pt>
                <c:pt idx="5">
                  <c:v>0.15162316646400001</c:v>
                </c:pt>
                <c:pt idx="6">
                  <c:v>0.15162316646400001</c:v>
                </c:pt>
                <c:pt idx="7">
                  <c:v>0.15162316646400001</c:v>
                </c:pt>
                <c:pt idx="8">
                  <c:v>0.15162316646400001</c:v>
                </c:pt>
                <c:pt idx="9">
                  <c:v>0.15162316646400001</c:v>
                </c:pt>
                <c:pt idx="10">
                  <c:v>0.15162316646400001</c:v>
                </c:pt>
                <c:pt idx="11">
                  <c:v>0.15162316646400001</c:v>
                </c:pt>
                <c:pt idx="12">
                  <c:v>0.15162316646400001</c:v>
                </c:pt>
                <c:pt idx="13">
                  <c:v>0.15162316646400001</c:v>
                </c:pt>
                <c:pt idx="14">
                  <c:v>0.15162316646400001</c:v>
                </c:pt>
                <c:pt idx="15">
                  <c:v>0.15162316646400001</c:v>
                </c:pt>
                <c:pt idx="16">
                  <c:v>0.15162316646400001</c:v>
                </c:pt>
                <c:pt idx="17">
                  <c:v>0.15162316646400001</c:v>
                </c:pt>
                <c:pt idx="18">
                  <c:v>0.15162316646400001</c:v>
                </c:pt>
                <c:pt idx="19">
                  <c:v>0.15162316646400001</c:v>
                </c:pt>
                <c:pt idx="20">
                  <c:v>0.15162316646400001</c:v>
                </c:pt>
                <c:pt idx="21">
                  <c:v>0.15162316646400001</c:v>
                </c:pt>
                <c:pt idx="22">
                  <c:v>0.15162316646400001</c:v>
                </c:pt>
                <c:pt idx="23">
                  <c:v>0.15162316646400001</c:v>
                </c:pt>
                <c:pt idx="24">
                  <c:v>0.15162316646400001</c:v>
                </c:pt>
                <c:pt idx="25">
                  <c:v>0.15162316646400001</c:v>
                </c:pt>
                <c:pt idx="26">
                  <c:v>0.15162316646400001</c:v>
                </c:pt>
                <c:pt idx="27">
                  <c:v>0.15162316646400001</c:v>
                </c:pt>
                <c:pt idx="28">
                  <c:v>0.15162316646400001</c:v>
                </c:pt>
                <c:pt idx="29">
                  <c:v>0.15162316646400001</c:v>
                </c:pt>
                <c:pt idx="30">
                  <c:v>0.15162316646400001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B6-482E-96D8-E297CC2A9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955640"/>
        <c:axId val="514955312"/>
      </c:lineChart>
      <c:catAx>
        <c:axId val="514955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955312"/>
        <c:crosses val="autoZero"/>
        <c:auto val="1"/>
        <c:lblAlgn val="ctr"/>
        <c:lblOffset val="100"/>
        <c:noMultiLvlLbl val="0"/>
      </c:catAx>
      <c:valAx>
        <c:axId val="51495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955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外半径（大）</a:t>
            </a:r>
            <a:r>
              <a:rPr lang="en-US" altLang="ja-JP"/>
              <a:t>67㎜</a:t>
            </a:r>
            <a:endParaRPr lang="ja-JP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磁力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'大磁石　外半径'!$CH$2:$CH$32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'大磁石　外半径'!$CK$2:$CK$32</c:f>
              <c:numCache>
                <c:formatCode>General</c:formatCode>
                <c:ptCount val="31"/>
                <c:pt idx="0">
                  <c:v>-6.007782023645645E-3</c:v>
                </c:pt>
                <c:pt idx="1">
                  <c:v>9.8456234961972373E-3</c:v>
                </c:pt>
                <c:pt idx="2">
                  <c:v>7.2176318440710114E-3</c:v>
                </c:pt>
                <c:pt idx="3">
                  <c:v>1.6870492434114721E-2</c:v>
                </c:pt>
                <c:pt idx="4">
                  <c:v>4.2669922470837382E-2</c:v>
                </c:pt>
                <c:pt idx="5">
                  <c:v>3.4147176795526563E-2</c:v>
                </c:pt>
                <c:pt idx="6">
                  <c:v>3.8230756864268058E-2</c:v>
                </c:pt>
                <c:pt idx="7">
                  <c:v>5.9255306583066561E-2</c:v>
                </c:pt>
                <c:pt idx="8">
                  <c:v>5.5393711665210378E-2</c:v>
                </c:pt>
                <c:pt idx="9">
                  <c:v>5.9284888424779372E-2</c:v>
                </c:pt>
                <c:pt idx="10">
                  <c:v>6.031141692658766E-2</c:v>
                </c:pt>
                <c:pt idx="11">
                  <c:v>5.0036413527824453E-2</c:v>
                </c:pt>
                <c:pt idx="12">
                  <c:v>7.0924833331467152E-2</c:v>
                </c:pt>
                <c:pt idx="13">
                  <c:v>4.5386979385731163E-2</c:v>
                </c:pt>
                <c:pt idx="14">
                  <c:v>7.140734516146223E-2</c:v>
                </c:pt>
                <c:pt idx="15">
                  <c:v>5.8460908451454921E-2</c:v>
                </c:pt>
                <c:pt idx="16">
                  <c:v>7.7448562842838103E-2</c:v>
                </c:pt>
                <c:pt idx="17">
                  <c:v>6.645085802749795E-2</c:v>
                </c:pt>
                <c:pt idx="18">
                  <c:v>6.9650242719241875E-2</c:v>
                </c:pt>
                <c:pt idx="19">
                  <c:v>6.3318014718828974E-2</c:v>
                </c:pt>
                <c:pt idx="20">
                  <c:v>7.598179331857062E-2</c:v>
                </c:pt>
                <c:pt idx="21">
                  <c:v>7.6785684531890733E-2</c:v>
                </c:pt>
                <c:pt idx="22">
                  <c:v>7.1532696055994605E-2</c:v>
                </c:pt>
                <c:pt idx="23">
                  <c:v>7.8268183988307358E-2</c:v>
                </c:pt>
                <c:pt idx="24">
                  <c:v>7.5003347086156538E-2</c:v>
                </c:pt>
                <c:pt idx="25">
                  <c:v>8.0255792702043402E-2</c:v>
                </c:pt>
                <c:pt idx="26">
                  <c:v>6.1528457734757791E-2</c:v>
                </c:pt>
                <c:pt idx="27">
                  <c:v>6.8139395593940916E-2</c:v>
                </c:pt>
                <c:pt idx="28">
                  <c:v>6.1497661180317492E-2</c:v>
                </c:pt>
                <c:pt idx="29">
                  <c:v>6.3653979124424706E-2</c:v>
                </c:pt>
                <c:pt idx="30">
                  <c:v>6.8268124403002298E-2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54-4C47-8A51-2A71AFD19659}"/>
            </c:ext>
          </c:extLst>
        </c:ser>
        <c:ser>
          <c:idx val="1"/>
          <c:order val="1"/>
          <c:tx>
            <c:v>重さ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'大磁石　外半径'!$CH$2:$CH$32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'大磁石　外半径'!$CL$2:$CL$32</c:f>
              <c:numCache>
                <c:formatCode>General</c:formatCode>
                <c:ptCount val="31"/>
                <c:pt idx="0">
                  <c:v>0.12635263871999999</c:v>
                </c:pt>
                <c:pt idx="1">
                  <c:v>0.12635263871999999</c:v>
                </c:pt>
                <c:pt idx="2">
                  <c:v>0.12635263871999999</c:v>
                </c:pt>
                <c:pt idx="3">
                  <c:v>0.12635263871999999</c:v>
                </c:pt>
                <c:pt idx="4">
                  <c:v>0.12635263871999999</c:v>
                </c:pt>
                <c:pt idx="5">
                  <c:v>0.12635263871999999</c:v>
                </c:pt>
                <c:pt idx="6">
                  <c:v>0.12635263871999999</c:v>
                </c:pt>
                <c:pt idx="7">
                  <c:v>0.12635263871999999</c:v>
                </c:pt>
                <c:pt idx="8">
                  <c:v>0.12635263871999999</c:v>
                </c:pt>
                <c:pt idx="9">
                  <c:v>0.12635263871999999</c:v>
                </c:pt>
                <c:pt idx="10">
                  <c:v>0.12635263871999999</c:v>
                </c:pt>
                <c:pt idx="11">
                  <c:v>0.12635263871999999</c:v>
                </c:pt>
                <c:pt idx="12">
                  <c:v>0.12635263871999999</c:v>
                </c:pt>
                <c:pt idx="13">
                  <c:v>0.12635263871999999</c:v>
                </c:pt>
                <c:pt idx="14">
                  <c:v>0.12635263871999999</c:v>
                </c:pt>
                <c:pt idx="15">
                  <c:v>0.12635263871999999</c:v>
                </c:pt>
                <c:pt idx="16">
                  <c:v>0.12635263871999999</c:v>
                </c:pt>
                <c:pt idx="17">
                  <c:v>0.12635263871999999</c:v>
                </c:pt>
                <c:pt idx="18">
                  <c:v>0.12635263871999999</c:v>
                </c:pt>
                <c:pt idx="19">
                  <c:v>0.12635263871999999</c:v>
                </c:pt>
                <c:pt idx="20">
                  <c:v>0.12635263871999999</c:v>
                </c:pt>
                <c:pt idx="21">
                  <c:v>0.12635263871999999</c:v>
                </c:pt>
                <c:pt idx="22">
                  <c:v>0.12635263871999999</c:v>
                </c:pt>
                <c:pt idx="23">
                  <c:v>0.12635263871999999</c:v>
                </c:pt>
                <c:pt idx="24">
                  <c:v>0.12635263871999999</c:v>
                </c:pt>
                <c:pt idx="25">
                  <c:v>0.12635263871999999</c:v>
                </c:pt>
                <c:pt idx="26">
                  <c:v>0.12635263871999999</c:v>
                </c:pt>
                <c:pt idx="27">
                  <c:v>0.12635263871999999</c:v>
                </c:pt>
                <c:pt idx="28">
                  <c:v>0.12635263871999999</c:v>
                </c:pt>
                <c:pt idx="29">
                  <c:v>0.12635263871999999</c:v>
                </c:pt>
                <c:pt idx="30">
                  <c:v>0.12635263871999999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54-4C47-8A51-2A71AFD19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218464"/>
        <c:axId val="599225352"/>
      </c:lineChart>
      <c:catAx>
        <c:axId val="59921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225352"/>
        <c:crosses val="autoZero"/>
        <c:auto val="1"/>
        <c:lblAlgn val="ctr"/>
        <c:lblOffset val="100"/>
        <c:noMultiLvlLbl val="0"/>
      </c:catAx>
      <c:valAx>
        <c:axId val="59922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21846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外半径（大）</a:t>
            </a:r>
            <a:r>
              <a:rPr lang="en-US" altLang="ja-JP"/>
              <a:t>68㎜</a:t>
            </a:r>
            <a:endParaRPr lang="ja-JP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磁力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'大磁石　外半径'!$CM$2:$CM$32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'大磁石　外半径'!$CP$2:$CP$32</c:f>
              <c:numCache>
                <c:formatCode>General</c:formatCode>
                <c:ptCount val="31"/>
                <c:pt idx="0">
                  <c:v>-1.9156509931664189E-2</c:v>
                </c:pt>
                <c:pt idx="1">
                  <c:v>2.116946096459401E-3</c:v>
                </c:pt>
                <c:pt idx="2">
                  <c:v>1.3043560539486449E-2</c:v>
                </c:pt>
                <c:pt idx="3">
                  <c:v>2.9590470543552579E-2</c:v>
                </c:pt>
                <c:pt idx="4">
                  <c:v>2.092331597579427E-2</c:v>
                </c:pt>
                <c:pt idx="5">
                  <c:v>4.1280620342567298E-2</c:v>
                </c:pt>
                <c:pt idx="6">
                  <c:v>5.1013329911215398E-2</c:v>
                </c:pt>
                <c:pt idx="7">
                  <c:v>4.8389194874025543E-2</c:v>
                </c:pt>
                <c:pt idx="8">
                  <c:v>4.849055671425731E-2</c:v>
                </c:pt>
                <c:pt idx="9">
                  <c:v>6.8673900362450621E-2</c:v>
                </c:pt>
                <c:pt idx="10">
                  <c:v>4.7526406102656717E-2</c:v>
                </c:pt>
                <c:pt idx="11">
                  <c:v>5.0678136954240408E-2</c:v>
                </c:pt>
                <c:pt idx="12">
                  <c:v>5.9662158637817611E-2</c:v>
                </c:pt>
                <c:pt idx="13">
                  <c:v>6.9148407629963951E-2</c:v>
                </c:pt>
                <c:pt idx="14">
                  <c:v>6.7992124297984124E-2</c:v>
                </c:pt>
                <c:pt idx="15">
                  <c:v>7.9775005229243648E-2</c:v>
                </c:pt>
                <c:pt idx="16">
                  <c:v>7.040143626231514E-2</c:v>
                </c:pt>
                <c:pt idx="17">
                  <c:v>8.1911166726907889E-2</c:v>
                </c:pt>
                <c:pt idx="18">
                  <c:v>8.2161101175463713E-2</c:v>
                </c:pt>
                <c:pt idx="19">
                  <c:v>9.0145248023701857E-2</c:v>
                </c:pt>
                <c:pt idx="20">
                  <c:v>5.7034012742365373E-2</c:v>
                </c:pt>
                <c:pt idx="21">
                  <c:v>7.0691994784141551E-2</c:v>
                </c:pt>
                <c:pt idx="22">
                  <c:v>7.1047457463866481E-2</c:v>
                </c:pt>
                <c:pt idx="23">
                  <c:v>7.7726480385856889E-2</c:v>
                </c:pt>
                <c:pt idx="24">
                  <c:v>4.5548183747251843E-2</c:v>
                </c:pt>
                <c:pt idx="25">
                  <c:v>8.5674994566618035E-2</c:v>
                </c:pt>
                <c:pt idx="26">
                  <c:v>6.0446470777282088E-2</c:v>
                </c:pt>
                <c:pt idx="27">
                  <c:v>5.6154603799021832E-2</c:v>
                </c:pt>
                <c:pt idx="28">
                  <c:v>7.2456914119769567E-2</c:v>
                </c:pt>
                <c:pt idx="29">
                  <c:v>6.8214884686392627E-2</c:v>
                </c:pt>
                <c:pt idx="30">
                  <c:v>6.8366161342491322E-2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9B-4C94-A800-C08A450A0963}"/>
            </c:ext>
          </c:extLst>
        </c:ser>
        <c:ser>
          <c:idx val="1"/>
          <c:order val="1"/>
          <c:tx>
            <c:v>重さ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'大磁石　外半径'!$CM$2:$CM$32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'大磁石　外半径'!$CQ$2:$CQ$32</c:f>
              <c:numCache>
                <c:formatCode>General</c:formatCode>
                <c:ptCount val="31"/>
                <c:pt idx="0">
                  <c:v>0.12635263871999999</c:v>
                </c:pt>
                <c:pt idx="1">
                  <c:v>0.12635263871999999</c:v>
                </c:pt>
                <c:pt idx="2">
                  <c:v>0.12635263871999999</c:v>
                </c:pt>
                <c:pt idx="3">
                  <c:v>0.12635263871999999</c:v>
                </c:pt>
                <c:pt idx="4">
                  <c:v>0.12635263871999999</c:v>
                </c:pt>
                <c:pt idx="5">
                  <c:v>0.12635263871999999</c:v>
                </c:pt>
                <c:pt idx="6">
                  <c:v>0.12635263871999999</c:v>
                </c:pt>
                <c:pt idx="7">
                  <c:v>0.12635263871999999</c:v>
                </c:pt>
                <c:pt idx="8">
                  <c:v>0.12635263871999999</c:v>
                </c:pt>
                <c:pt idx="9">
                  <c:v>0.12635263871999999</c:v>
                </c:pt>
                <c:pt idx="10">
                  <c:v>0.12635263871999999</c:v>
                </c:pt>
                <c:pt idx="11">
                  <c:v>0.12635263871999999</c:v>
                </c:pt>
                <c:pt idx="12">
                  <c:v>0.12635263871999999</c:v>
                </c:pt>
                <c:pt idx="13">
                  <c:v>0.12635263871999999</c:v>
                </c:pt>
                <c:pt idx="14">
                  <c:v>0.12635263871999999</c:v>
                </c:pt>
                <c:pt idx="15">
                  <c:v>0.12635263871999999</c:v>
                </c:pt>
                <c:pt idx="16">
                  <c:v>0.12635263871999999</c:v>
                </c:pt>
                <c:pt idx="17">
                  <c:v>0.12635263871999999</c:v>
                </c:pt>
                <c:pt idx="18">
                  <c:v>0.12635263871999999</c:v>
                </c:pt>
                <c:pt idx="19">
                  <c:v>0.12635263871999999</c:v>
                </c:pt>
                <c:pt idx="20">
                  <c:v>0.12635263871999999</c:v>
                </c:pt>
                <c:pt idx="21">
                  <c:v>0.12635263871999999</c:v>
                </c:pt>
                <c:pt idx="22">
                  <c:v>0.12635263871999999</c:v>
                </c:pt>
                <c:pt idx="23">
                  <c:v>0.12635263871999999</c:v>
                </c:pt>
                <c:pt idx="24">
                  <c:v>0.12635263871999999</c:v>
                </c:pt>
                <c:pt idx="25">
                  <c:v>0.12635263871999999</c:v>
                </c:pt>
                <c:pt idx="26">
                  <c:v>0.12635263871999999</c:v>
                </c:pt>
                <c:pt idx="27">
                  <c:v>0.12635263871999999</c:v>
                </c:pt>
                <c:pt idx="28">
                  <c:v>0.12635263871999999</c:v>
                </c:pt>
                <c:pt idx="29">
                  <c:v>0.12635263871999999</c:v>
                </c:pt>
                <c:pt idx="30">
                  <c:v>0.12635263871999999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9B-4C94-A800-C08A450A0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001400"/>
        <c:axId val="579999760"/>
      </c:lineChart>
      <c:catAx>
        <c:axId val="580001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999760"/>
        <c:crosses val="autoZero"/>
        <c:auto val="1"/>
        <c:lblAlgn val="ctr"/>
        <c:lblOffset val="100"/>
        <c:noMultiLvlLbl val="0"/>
      </c:catAx>
      <c:valAx>
        <c:axId val="57999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000140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外半径（大）</a:t>
            </a:r>
            <a:r>
              <a:rPr lang="en-US" altLang="ja-JP"/>
              <a:t>69㎜</a:t>
            </a:r>
            <a:endParaRPr lang="ja-JP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磁力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'大磁石　外半径'!$CR$2:$CR$32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'大磁石　外半径'!$CU$2:$CU$32</c:f>
              <c:numCache>
                <c:formatCode>General</c:formatCode>
                <c:ptCount val="31"/>
                <c:pt idx="0">
                  <c:v>3.049728303672609E-3</c:v>
                </c:pt>
                <c:pt idx="1">
                  <c:v>-2.942103876963463E-3</c:v>
                </c:pt>
                <c:pt idx="2">
                  <c:v>1.0282648351859309E-2</c:v>
                </c:pt>
                <c:pt idx="3">
                  <c:v>1.5244038243876341E-2</c:v>
                </c:pt>
                <c:pt idx="4">
                  <c:v>3.1828629394565433E-2</c:v>
                </c:pt>
                <c:pt idx="5">
                  <c:v>2.36255592480616E-2</c:v>
                </c:pt>
                <c:pt idx="6">
                  <c:v>4.3537765869681472E-2</c:v>
                </c:pt>
                <c:pt idx="7">
                  <c:v>4.429254987288668E-2</c:v>
                </c:pt>
                <c:pt idx="8">
                  <c:v>4.7487071479580853E-2</c:v>
                </c:pt>
                <c:pt idx="9">
                  <c:v>3.9015075658379417E-2</c:v>
                </c:pt>
                <c:pt idx="10">
                  <c:v>5.3188780318163043E-2</c:v>
                </c:pt>
                <c:pt idx="11">
                  <c:v>6.2113540373731367E-2</c:v>
                </c:pt>
                <c:pt idx="12">
                  <c:v>7.6975689416202586E-2</c:v>
                </c:pt>
                <c:pt idx="13">
                  <c:v>7.3249670815246665E-2</c:v>
                </c:pt>
                <c:pt idx="14">
                  <c:v>5.9918323860909062E-2</c:v>
                </c:pt>
                <c:pt idx="15">
                  <c:v>8.1068620962204796E-2</c:v>
                </c:pt>
                <c:pt idx="16">
                  <c:v>6.545570129760038E-2</c:v>
                </c:pt>
                <c:pt idx="17">
                  <c:v>7.1066611737117397E-2</c:v>
                </c:pt>
                <c:pt idx="18">
                  <c:v>6.6244194131826362E-2</c:v>
                </c:pt>
                <c:pt idx="19">
                  <c:v>6.5671246880250694E-2</c:v>
                </c:pt>
                <c:pt idx="20">
                  <c:v>7.7445734802354491E-2</c:v>
                </c:pt>
                <c:pt idx="21">
                  <c:v>3.8910899338429339E-2</c:v>
                </c:pt>
                <c:pt idx="22">
                  <c:v>6.8138494659900642E-2</c:v>
                </c:pt>
                <c:pt idx="23">
                  <c:v>6.9977724578850042E-2</c:v>
                </c:pt>
                <c:pt idx="24">
                  <c:v>6.6748173604011141E-2</c:v>
                </c:pt>
                <c:pt idx="25">
                  <c:v>0.110865934718263</c:v>
                </c:pt>
                <c:pt idx="26">
                  <c:v>1.641439039151243E-3</c:v>
                </c:pt>
                <c:pt idx="27">
                  <c:v>7.0924047306623925E-2</c:v>
                </c:pt>
                <c:pt idx="28">
                  <c:v>8.5293006248568698E-2</c:v>
                </c:pt>
                <c:pt idx="29">
                  <c:v>6.3556951329324124E-2</c:v>
                </c:pt>
                <c:pt idx="30">
                  <c:v>6.853671333188803E-2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FA-4A03-B7D4-390DDD22CDA8}"/>
            </c:ext>
          </c:extLst>
        </c:ser>
        <c:ser>
          <c:idx val="1"/>
          <c:order val="1"/>
          <c:tx>
            <c:v>重さ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'大磁石　外半径'!$CR$2:$CR$32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'大磁石　外半径'!$CV$2:$CV$32</c:f>
              <c:numCache>
                <c:formatCode>General</c:formatCode>
                <c:ptCount val="31"/>
                <c:pt idx="0">
                  <c:v>0.12635263871999999</c:v>
                </c:pt>
                <c:pt idx="1">
                  <c:v>0.12635263871999999</c:v>
                </c:pt>
                <c:pt idx="2">
                  <c:v>0.12635263871999999</c:v>
                </c:pt>
                <c:pt idx="3">
                  <c:v>0.12635263871999999</c:v>
                </c:pt>
                <c:pt idx="4">
                  <c:v>0.12635263871999999</c:v>
                </c:pt>
                <c:pt idx="5">
                  <c:v>0.12635263871999999</c:v>
                </c:pt>
                <c:pt idx="6">
                  <c:v>0.12635263871999999</c:v>
                </c:pt>
                <c:pt idx="7">
                  <c:v>0.12635263871999999</c:v>
                </c:pt>
                <c:pt idx="8">
                  <c:v>0.12635263871999999</c:v>
                </c:pt>
                <c:pt idx="9">
                  <c:v>0.12635263871999999</c:v>
                </c:pt>
                <c:pt idx="10">
                  <c:v>0.12635263871999999</c:v>
                </c:pt>
                <c:pt idx="11">
                  <c:v>0.12635263871999999</c:v>
                </c:pt>
                <c:pt idx="12">
                  <c:v>0.12635263871999999</c:v>
                </c:pt>
                <c:pt idx="13">
                  <c:v>0.12635263871999999</c:v>
                </c:pt>
                <c:pt idx="14">
                  <c:v>0.12635263871999999</c:v>
                </c:pt>
                <c:pt idx="15">
                  <c:v>0.12635263871999999</c:v>
                </c:pt>
                <c:pt idx="16">
                  <c:v>0.12635263871999999</c:v>
                </c:pt>
                <c:pt idx="17">
                  <c:v>0.12635263871999999</c:v>
                </c:pt>
                <c:pt idx="18">
                  <c:v>0.12635263871999999</c:v>
                </c:pt>
                <c:pt idx="19">
                  <c:v>0.12635263871999999</c:v>
                </c:pt>
                <c:pt idx="20">
                  <c:v>0.12635263871999999</c:v>
                </c:pt>
                <c:pt idx="21">
                  <c:v>0.12635263871999999</c:v>
                </c:pt>
                <c:pt idx="22">
                  <c:v>0.12635263871999999</c:v>
                </c:pt>
                <c:pt idx="23">
                  <c:v>0.12635263871999999</c:v>
                </c:pt>
                <c:pt idx="24">
                  <c:v>0.12635263871999999</c:v>
                </c:pt>
                <c:pt idx="25">
                  <c:v>0.12635263871999999</c:v>
                </c:pt>
                <c:pt idx="26">
                  <c:v>0.12635263871999999</c:v>
                </c:pt>
                <c:pt idx="27">
                  <c:v>0.12635263871999999</c:v>
                </c:pt>
                <c:pt idx="28">
                  <c:v>0.12635263871999999</c:v>
                </c:pt>
                <c:pt idx="29">
                  <c:v>0.12635263871999999</c:v>
                </c:pt>
                <c:pt idx="30">
                  <c:v>0.12635263871999999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FA-4A03-B7D4-390DDD22C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458528"/>
        <c:axId val="599165000"/>
      </c:lineChart>
      <c:catAx>
        <c:axId val="56745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165000"/>
        <c:crosses val="autoZero"/>
        <c:auto val="1"/>
        <c:lblAlgn val="ctr"/>
        <c:lblOffset val="100"/>
        <c:noMultiLvlLbl val="0"/>
      </c:catAx>
      <c:valAx>
        <c:axId val="59916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745852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外半径（大）</a:t>
            </a:r>
            <a:r>
              <a:rPr lang="en-US" altLang="ja-JP"/>
              <a:t>70㎜</a:t>
            </a:r>
            <a:endParaRPr lang="ja-JP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磁力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'大磁石　外半径'!$CW$2:$CW$32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'大磁石　外半径'!$CZ$2:$CZ$32</c:f>
              <c:numCache>
                <c:formatCode>General</c:formatCode>
                <c:ptCount val="31"/>
                <c:pt idx="0">
                  <c:v>-2.060345262182783E-2</c:v>
                </c:pt>
                <c:pt idx="1">
                  <c:v>-1.2068790167576711E-2</c:v>
                </c:pt>
                <c:pt idx="2">
                  <c:v>-4.4860963340059658E-2</c:v>
                </c:pt>
                <c:pt idx="3">
                  <c:v>1.6697834944980571E-2</c:v>
                </c:pt>
                <c:pt idx="4">
                  <c:v>1.96895708257331E-2</c:v>
                </c:pt>
                <c:pt idx="5">
                  <c:v>2.500721139500299E-2</c:v>
                </c:pt>
                <c:pt idx="6">
                  <c:v>4.174017499994586E-2</c:v>
                </c:pt>
                <c:pt idx="7">
                  <c:v>3.7730636918697068E-2</c:v>
                </c:pt>
                <c:pt idx="8">
                  <c:v>4.7803210533918762E-2</c:v>
                </c:pt>
                <c:pt idx="9">
                  <c:v>3.7227503104894241E-2</c:v>
                </c:pt>
                <c:pt idx="10">
                  <c:v>6.7113025080475355E-2</c:v>
                </c:pt>
                <c:pt idx="11">
                  <c:v>5.1876353106125331E-2</c:v>
                </c:pt>
                <c:pt idx="12">
                  <c:v>6.4344530627494637E-2</c:v>
                </c:pt>
                <c:pt idx="13">
                  <c:v>6.7535581337951914E-2</c:v>
                </c:pt>
                <c:pt idx="14">
                  <c:v>4.0969121330337373E-2</c:v>
                </c:pt>
                <c:pt idx="15">
                  <c:v>5.0811663713133899E-2</c:v>
                </c:pt>
                <c:pt idx="16">
                  <c:v>7.2860662681579078E-2</c:v>
                </c:pt>
                <c:pt idx="17">
                  <c:v>7.8361895156827843E-2</c:v>
                </c:pt>
                <c:pt idx="18">
                  <c:v>6.3086375717741575E-2</c:v>
                </c:pt>
                <c:pt idx="19">
                  <c:v>6.2111591529212508E-2</c:v>
                </c:pt>
                <c:pt idx="20">
                  <c:v>5.5966459394726248E-2</c:v>
                </c:pt>
                <c:pt idx="21">
                  <c:v>7.4394275649798836E-2</c:v>
                </c:pt>
                <c:pt idx="22">
                  <c:v>7.8199620998841729E-2</c:v>
                </c:pt>
                <c:pt idx="23">
                  <c:v>6.5521044684768881E-2</c:v>
                </c:pt>
                <c:pt idx="24">
                  <c:v>6.3213723835231911E-2</c:v>
                </c:pt>
                <c:pt idx="25">
                  <c:v>7.0272329343904566E-2</c:v>
                </c:pt>
                <c:pt idx="26">
                  <c:v>7.9377963679055599E-2</c:v>
                </c:pt>
                <c:pt idx="27">
                  <c:v>6.7146915292189233E-2</c:v>
                </c:pt>
                <c:pt idx="28">
                  <c:v>5.0367633748252892E-2</c:v>
                </c:pt>
                <c:pt idx="29">
                  <c:v>6.5248017973153632E-2</c:v>
                </c:pt>
                <c:pt idx="30">
                  <c:v>7.1740223300518088E-2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40-40A9-B72F-B9D1A9FF1D82}"/>
            </c:ext>
          </c:extLst>
        </c:ser>
        <c:ser>
          <c:idx val="1"/>
          <c:order val="1"/>
          <c:tx>
            <c:v>重さ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'大磁石　外半径'!$CW$2:$CW$32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'大磁石　外半径'!$DA$2:$DA$32</c:f>
              <c:numCache>
                <c:formatCode>General</c:formatCode>
                <c:ptCount val="31"/>
                <c:pt idx="0">
                  <c:v>0.12635263871999999</c:v>
                </c:pt>
                <c:pt idx="1">
                  <c:v>0.12635263871999999</c:v>
                </c:pt>
                <c:pt idx="2">
                  <c:v>0.12635263871999999</c:v>
                </c:pt>
                <c:pt idx="3">
                  <c:v>0.12635263871999999</c:v>
                </c:pt>
                <c:pt idx="4">
                  <c:v>0.12635263871999999</c:v>
                </c:pt>
                <c:pt idx="5">
                  <c:v>0.12635263871999999</c:v>
                </c:pt>
                <c:pt idx="6">
                  <c:v>0.12635263871999999</c:v>
                </c:pt>
                <c:pt idx="7">
                  <c:v>0.12635263871999999</c:v>
                </c:pt>
                <c:pt idx="8">
                  <c:v>0.12635263871999999</c:v>
                </c:pt>
                <c:pt idx="9">
                  <c:v>0.12635263871999999</c:v>
                </c:pt>
                <c:pt idx="10">
                  <c:v>0.12635263871999999</c:v>
                </c:pt>
                <c:pt idx="11">
                  <c:v>0.12635263871999999</c:v>
                </c:pt>
                <c:pt idx="12">
                  <c:v>0.12635263871999999</c:v>
                </c:pt>
                <c:pt idx="13">
                  <c:v>0.12635263871999999</c:v>
                </c:pt>
                <c:pt idx="14">
                  <c:v>0.12635263871999999</c:v>
                </c:pt>
                <c:pt idx="15">
                  <c:v>0.12635263871999999</c:v>
                </c:pt>
                <c:pt idx="16">
                  <c:v>0.12635263871999999</c:v>
                </c:pt>
                <c:pt idx="17">
                  <c:v>0.12635263871999999</c:v>
                </c:pt>
                <c:pt idx="18">
                  <c:v>0.12635263871999999</c:v>
                </c:pt>
                <c:pt idx="19">
                  <c:v>0.12635263871999999</c:v>
                </c:pt>
                <c:pt idx="20">
                  <c:v>0.12635263871999999</c:v>
                </c:pt>
                <c:pt idx="21">
                  <c:v>0.12635263871999999</c:v>
                </c:pt>
                <c:pt idx="22">
                  <c:v>0.12635263871999999</c:v>
                </c:pt>
                <c:pt idx="23">
                  <c:v>0.12635263871999999</c:v>
                </c:pt>
                <c:pt idx="24">
                  <c:v>0.12635263871999999</c:v>
                </c:pt>
                <c:pt idx="25">
                  <c:v>0.12635263871999999</c:v>
                </c:pt>
                <c:pt idx="26">
                  <c:v>0.12635263871999999</c:v>
                </c:pt>
                <c:pt idx="27">
                  <c:v>0.12635263871999999</c:v>
                </c:pt>
                <c:pt idx="28">
                  <c:v>0.12635263871999999</c:v>
                </c:pt>
                <c:pt idx="29">
                  <c:v>0.12635263871999999</c:v>
                </c:pt>
                <c:pt idx="30">
                  <c:v>0.12635263871999999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40-40A9-B72F-B9D1A9FF1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218136"/>
        <c:axId val="599222072"/>
      </c:lineChart>
      <c:catAx>
        <c:axId val="599218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z</a:t>
                </a:r>
                <a:r>
                  <a:rPr lang="ja-JP" altLang="en-US"/>
                  <a:t>方向距離（ｍｍ）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222072"/>
        <c:crosses val="autoZero"/>
        <c:auto val="1"/>
        <c:lblAlgn val="ctr"/>
        <c:lblOffset val="100"/>
        <c:noMultiLvlLbl val="0"/>
      </c:catAx>
      <c:valAx>
        <c:axId val="59922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z</a:t>
                </a:r>
                <a:r>
                  <a:rPr lang="ja-JP" altLang="en-US"/>
                  <a:t>方向磁力（</a:t>
                </a:r>
                <a:r>
                  <a:rPr lang="en-US" altLang="ja-JP"/>
                  <a:t>N)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218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内半径（大）</a:t>
            </a:r>
            <a:r>
              <a:rPr lang="en-US" altLang="ja-JP"/>
              <a:t>15㎜</a:t>
            </a:r>
            <a:endParaRPr lang="ja-JP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磁力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'大磁石　内半径'!$A$2:$A$32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'大磁石　内半径'!$D$2:$D$32</c:f>
              <c:numCache>
                <c:formatCode>General</c:formatCode>
                <c:ptCount val="31"/>
                <c:pt idx="0">
                  <c:v>0.17193467059416431</c:v>
                </c:pt>
                <c:pt idx="1">
                  <c:v>0.17602822552294789</c:v>
                </c:pt>
                <c:pt idx="2">
                  <c:v>0.17867947658662181</c:v>
                </c:pt>
                <c:pt idx="3">
                  <c:v>0.16220838930319409</c:v>
                </c:pt>
                <c:pt idx="4">
                  <c:v>0.17092058807455399</c:v>
                </c:pt>
                <c:pt idx="5">
                  <c:v>0.16931339278342011</c:v>
                </c:pt>
                <c:pt idx="6">
                  <c:v>0.15639282272269989</c:v>
                </c:pt>
                <c:pt idx="7">
                  <c:v>0.16017190878052259</c:v>
                </c:pt>
                <c:pt idx="8">
                  <c:v>0.1520190171397017</c:v>
                </c:pt>
                <c:pt idx="9">
                  <c:v>0.15403981335984229</c:v>
                </c:pt>
                <c:pt idx="10">
                  <c:v>0.153676068057221</c:v>
                </c:pt>
                <c:pt idx="11">
                  <c:v>0.12769886270583949</c:v>
                </c:pt>
                <c:pt idx="12">
                  <c:v>0.16275421042071939</c:v>
                </c:pt>
                <c:pt idx="13">
                  <c:v>0.1442614369370061</c:v>
                </c:pt>
                <c:pt idx="14">
                  <c:v>0.12869208860222831</c:v>
                </c:pt>
                <c:pt idx="15">
                  <c:v>0.13622978045730799</c:v>
                </c:pt>
                <c:pt idx="16">
                  <c:v>0.13785434113611339</c:v>
                </c:pt>
                <c:pt idx="17">
                  <c:v>0.1266234622335454</c:v>
                </c:pt>
                <c:pt idx="18">
                  <c:v>0.11226546333753851</c:v>
                </c:pt>
                <c:pt idx="19">
                  <c:v>0.1124168054901885</c:v>
                </c:pt>
                <c:pt idx="20">
                  <c:v>0.1047245579049335</c:v>
                </c:pt>
                <c:pt idx="21">
                  <c:v>0.1138684866902358</c:v>
                </c:pt>
                <c:pt idx="22">
                  <c:v>9.9477767354179278E-2</c:v>
                </c:pt>
                <c:pt idx="23">
                  <c:v>0.11185838741373701</c:v>
                </c:pt>
                <c:pt idx="24">
                  <c:v>8.6964043966141436E-2</c:v>
                </c:pt>
                <c:pt idx="25">
                  <c:v>7.6182210909264511E-2</c:v>
                </c:pt>
                <c:pt idx="26">
                  <c:v>4.4642507753454401E-2</c:v>
                </c:pt>
                <c:pt idx="27">
                  <c:v>7.9825508694055455E-2</c:v>
                </c:pt>
                <c:pt idx="28">
                  <c:v>7.406551966302484E-2</c:v>
                </c:pt>
                <c:pt idx="29">
                  <c:v>7.2869564142979334E-2</c:v>
                </c:pt>
                <c:pt idx="30">
                  <c:v>7.0783392989111002E-2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2D-458D-B6C9-FAB963AD1309}"/>
            </c:ext>
          </c:extLst>
        </c:ser>
        <c:ser>
          <c:idx val="1"/>
          <c:order val="1"/>
          <c:tx>
            <c:v>重さ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'大磁石　内半径'!$A$2:$A$32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'大磁石　内半径'!$E$2:$E$32</c:f>
              <c:numCache>
                <c:formatCode>General</c:formatCode>
                <c:ptCount val="31"/>
                <c:pt idx="0">
                  <c:v>0.12635263871999999</c:v>
                </c:pt>
                <c:pt idx="1">
                  <c:v>0.12635263871999999</c:v>
                </c:pt>
                <c:pt idx="2">
                  <c:v>0.12635263871999999</c:v>
                </c:pt>
                <c:pt idx="3">
                  <c:v>0.12635263871999999</c:v>
                </c:pt>
                <c:pt idx="4">
                  <c:v>0.12635263871999999</c:v>
                </c:pt>
                <c:pt idx="5">
                  <c:v>0.12635263871999999</c:v>
                </c:pt>
                <c:pt idx="6">
                  <c:v>0.12635263871999999</c:v>
                </c:pt>
                <c:pt idx="7">
                  <c:v>0.12635263871999999</c:v>
                </c:pt>
                <c:pt idx="8">
                  <c:v>0.12635263871999999</c:v>
                </c:pt>
                <c:pt idx="9">
                  <c:v>0.12635263871999999</c:v>
                </c:pt>
                <c:pt idx="10">
                  <c:v>0.12635263871999999</c:v>
                </c:pt>
                <c:pt idx="11">
                  <c:v>0.12635263871999999</c:v>
                </c:pt>
                <c:pt idx="12">
                  <c:v>0.12635263871999999</c:v>
                </c:pt>
                <c:pt idx="13">
                  <c:v>0.12635263871999999</c:v>
                </c:pt>
                <c:pt idx="14">
                  <c:v>0.12635263871999999</c:v>
                </c:pt>
                <c:pt idx="15">
                  <c:v>0.12635263871999999</c:v>
                </c:pt>
                <c:pt idx="16">
                  <c:v>0.12635263871999999</c:v>
                </c:pt>
                <c:pt idx="17">
                  <c:v>0.12635263871999999</c:v>
                </c:pt>
                <c:pt idx="18">
                  <c:v>0.12635263871999999</c:v>
                </c:pt>
                <c:pt idx="19">
                  <c:v>0.12635263871999999</c:v>
                </c:pt>
                <c:pt idx="20">
                  <c:v>0.12635263871999999</c:v>
                </c:pt>
                <c:pt idx="21">
                  <c:v>0.12635263871999999</c:v>
                </c:pt>
                <c:pt idx="22">
                  <c:v>0.12635263871999999</c:v>
                </c:pt>
                <c:pt idx="23">
                  <c:v>0.12635263871999999</c:v>
                </c:pt>
                <c:pt idx="24">
                  <c:v>0.12635263871999999</c:v>
                </c:pt>
                <c:pt idx="25">
                  <c:v>0.12635263871999999</c:v>
                </c:pt>
                <c:pt idx="26">
                  <c:v>0.12635263871999999</c:v>
                </c:pt>
                <c:pt idx="27">
                  <c:v>0.12635263871999999</c:v>
                </c:pt>
                <c:pt idx="28">
                  <c:v>0.12635263871999999</c:v>
                </c:pt>
                <c:pt idx="29">
                  <c:v>0.12635263871999999</c:v>
                </c:pt>
                <c:pt idx="30">
                  <c:v>0.12635263871999999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2D-458D-B6C9-FAB963AD1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151976"/>
        <c:axId val="520150992"/>
      </c:lineChart>
      <c:catAx>
        <c:axId val="520151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z</a:t>
                </a:r>
                <a:r>
                  <a:rPr lang="ja-JP" altLang="en-US"/>
                  <a:t>方向距離（ｍｍ）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0150992"/>
        <c:crosses val="autoZero"/>
        <c:auto val="1"/>
        <c:lblAlgn val="ctr"/>
        <c:lblOffset val="100"/>
        <c:noMultiLvlLbl val="0"/>
      </c:catAx>
      <c:valAx>
        <c:axId val="5201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z</a:t>
                </a:r>
                <a:r>
                  <a:rPr lang="ja-JP" altLang="en-US"/>
                  <a:t>方向磁力（</a:t>
                </a:r>
                <a:r>
                  <a:rPr lang="en-US" altLang="ja-JP"/>
                  <a:t>N)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0151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内半径（大）</a:t>
            </a:r>
            <a:r>
              <a:rPr lang="en-US" altLang="ja-JP"/>
              <a:t>16㎜</a:t>
            </a:r>
            <a:endParaRPr lang="ja-JP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磁力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'大磁石　内半径'!$F$2:$F$32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'大磁石　内半径'!$I$2:$I$32</c:f>
              <c:numCache>
                <c:formatCode>General</c:formatCode>
                <c:ptCount val="31"/>
                <c:pt idx="0">
                  <c:v>0.14039279073138619</c:v>
                </c:pt>
                <c:pt idx="1">
                  <c:v>0.16074942560619571</c:v>
                </c:pt>
                <c:pt idx="2">
                  <c:v>0.15459772555310081</c:v>
                </c:pt>
                <c:pt idx="3">
                  <c:v>0.15888413775393451</c:v>
                </c:pt>
                <c:pt idx="4">
                  <c:v>0.16158003683306371</c:v>
                </c:pt>
                <c:pt idx="5">
                  <c:v>0.15786326341540219</c:v>
                </c:pt>
                <c:pt idx="6">
                  <c:v>0.15796317484353661</c:v>
                </c:pt>
                <c:pt idx="7">
                  <c:v>0.16819961675116199</c:v>
                </c:pt>
                <c:pt idx="8">
                  <c:v>0.14472166287641069</c:v>
                </c:pt>
                <c:pt idx="9">
                  <c:v>0.14509319041331459</c:v>
                </c:pt>
                <c:pt idx="10">
                  <c:v>0.14233237035704621</c:v>
                </c:pt>
                <c:pt idx="11">
                  <c:v>0.112505550415139</c:v>
                </c:pt>
                <c:pt idx="12">
                  <c:v>0.13585350917341921</c:v>
                </c:pt>
                <c:pt idx="13">
                  <c:v>0.1394775794583567</c:v>
                </c:pt>
                <c:pt idx="14">
                  <c:v>0.1234860631214679</c:v>
                </c:pt>
                <c:pt idx="15">
                  <c:v>0.1291722981988303</c:v>
                </c:pt>
                <c:pt idx="16">
                  <c:v>0.1174713299048122</c:v>
                </c:pt>
                <c:pt idx="17">
                  <c:v>9.7004447042098443E-2</c:v>
                </c:pt>
                <c:pt idx="18">
                  <c:v>0.1025329673554731</c:v>
                </c:pt>
                <c:pt idx="19">
                  <c:v>8.3079796891717392E-2</c:v>
                </c:pt>
                <c:pt idx="20">
                  <c:v>7.7447317197798113E-2</c:v>
                </c:pt>
                <c:pt idx="21">
                  <c:v>0.1061123726254319</c:v>
                </c:pt>
                <c:pt idx="22">
                  <c:v>0.1160606333889473</c:v>
                </c:pt>
                <c:pt idx="23">
                  <c:v>0.10189460674981279</c:v>
                </c:pt>
                <c:pt idx="24">
                  <c:v>8.7570520829307191E-2</c:v>
                </c:pt>
                <c:pt idx="25">
                  <c:v>6.8266735761836173E-2</c:v>
                </c:pt>
                <c:pt idx="26">
                  <c:v>7.0918011138781087E-2</c:v>
                </c:pt>
                <c:pt idx="27">
                  <c:v>9.3719105980294357E-2</c:v>
                </c:pt>
                <c:pt idx="28">
                  <c:v>8.2737751849399507E-2</c:v>
                </c:pt>
                <c:pt idx="29">
                  <c:v>6.2749333873432553E-2</c:v>
                </c:pt>
                <c:pt idx="30">
                  <c:v>6.3872588799362404E-2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38-4620-9004-6D7F87C67F27}"/>
            </c:ext>
          </c:extLst>
        </c:ser>
        <c:ser>
          <c:idx val="1"/>
          <c:order val="1"/>
          <c:tx>
            <c:v>重さ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'大磁石　内半径'!$F$2:$F$32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'大磁石　内半径'!$J$2:$J$32</c:f>
              <c:numCache>
                <c:formatCode>General</c:formatCode>
                <c:ptCount val="31"/>
                <c:pt idx="0">
                  <c:v>0.12635263871999999</c:v>
                </c:pt>
                <c:pt idx="1">
                  <c:v>0.12635263871999999</c:v>
                </c:pt>
                <c:pt idx="2">
                  <c:v>0.12635263871999999</c:v>
                </c:pt>
                <c:pt idx="3">
                  <c:v>0.12635263871999999</c:v>
                </c:pt>
                <c:pt idx="4">
                  <c:v>0.12635263871999999</c:v>
                </c:pt>
                <c:pt idx="5">
                  <c:v>0.12635263871999999</c:v>
                </c:pt>
                <c:pt idx="6">
                  <c:v>0.12635263871999999</c:v>
                </c:pt>
                <c:pt idx="7">
                  <c:v>0.12635263871999999</c:v>
                </c:pt>
                <c:pt idx="8">
                  <c:v>0.12635263871999999</c:v>
                </c:pt>
                <c:pt idx="9">
                  <c:v>0.12635263871999999</c:v>
                </c:pt>
                <c:pt idx="10">
                  <c:v>0.12635263871999999</c:v>
                </c:pt>
                <c:pt idx="11">
                  <c:v>0.12635263871999999</c:v>
                </c:pt>
                <c:pt idx="12">
                  <c:v>0.12635263871999999</c:v>
                </c:pt>
                <c:pt idx="13">
                  <c:v>0.12635263871999999</c:v>
                </c:pt>
                <c:pt idx="14">
                  <c:v>0.12635263871999999</c:v>
                </c:pt>
                <c:pt idx="15">
                  <c:v>0.12635263871999999</c:v>
                </c:pt>
                <c:pt idx="16">
                  <c:v>0.12635263871999999</c:v>
                </c:pt>
                <c:pt idx="17">
                  <c:v>0.12635263871999999</c:v>
                </c:pt>
                <c:pt idx="18">
                  <c:v>0.12635263871999999</c:v>
                </c:pt>
                <c:pt idx="19">
                  <c:v>0.12635263871999999</c:v>
                </c:pt>
                <c:pt idx="20">
                  <c:v>0.12635263871999999</c:v>
                </c:pt>
                <c:pt idx="21">
                  <c:v>0.12635263871999999</c:v>
                </c:pt>
                <c:pt idx="22">
                  <c:v>0.12635263871999999</c:v>
                </c:pt>
                <c:pt idx="23">
                  <c:v>0.12635263871999999</c:v>
                </c:pt>
                <c:pt idx="24">
                  <c:v>0.12635263871999999</c:v>
                </c:pt>
                <c:pt idx="25">
                  <c:v>0.12635263871999999</c:v>
                </c:pt>
                <c:pt idx="26">
                  <c:v>0.12635263871999999</c:v>
                </c:pt>
                <c:pt idx="27">
                  <c:v>0.12635263871999999</c:v>
                </c:pt>
                <c:pt idx="28">
                  <c:v>0.12635263871999999</c:v>
                </c:pt>
                <c:pt idx="29">
                  <c:v>0.12635263871999999</c:v>
                </c:pt>
                <c:pt idx="30">
                  <c:v>0.12635263871999999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38-4620-9004-6D7F87C67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141808"/>
        <c:axId val="520132624"/>
      </c:lineChart>
      <c:catAx>
        <c:axId val="52014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0132624"/>
        <c:crosses val="autoZero"/>
        <c:auto val="1"/>
        <c:lblAlgn val="ctr"/>
        <c:lblOffset val="100"/>
        <c:noMultiLvlLbl val="0"/>
      </c:catAx>
      <c:valAx>
        <c:axId val="52013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014180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内半径（大）</a:t>
            </a:r>
            <a:r>
              <a:rPr lang="en-US" altLang="ja-JP"/>
              <a:t>17㎜</a:t>
            </a:r>
            <a:endParaRPr lang="ja-JP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磁力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'大磁石　内半径'!$K$2:$K$32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'大磁石　内半径'!$N$2:$N$32</c:f>
              <c:numCache>
                <c:formatCode>General</c:formatCode>
                <c:ptCount val="31"/>
                <c:pt idx="0">
                  <c:v>0.13455948166996751</c:v>
                </c:pt>
                <c:pt idx="1">
                  <c:v>0.1344755368691819</c:v>
                </c:pt>
                <c:pt idx="2">
                  <c:v>0.1376918860039176</c:v>
                </c:pt>
                <c:pt idx="3">
                  <c:v>0.13944246408838021</c:v>
                </c:pt>
                <c:pt idx="4">
                  <c:v>0.13656244393163339</c:v>
                </c:pt>
                <c:pt idx="5">
                  <c:v>0.13288402525407339</c:v>
                </c:pt>
                <c:pt idx="6">
                  <c:v>0.15039958907776749</c:v>
                </c:pt>
                <c:pt idx="7">
                  <c:v>0.14289869077386791</c:v>
                </c:pt>
                <c:pt idx="8">
                  <c:v>0.14327446655142029</c:v>
                </c:pt>
                <c:pt idx="9">
                  <c:v>0.13527097875167379</c:v>
                </c:pt>
                <c:pt idx="10">
                  <c:v>0.1316650890793668</c:v>
                </c:pt>
                <c:pt idx="11">
                  <c:v>0.13189801878005089</c:v>
                </c:pt>
                <c:pt idx="12">
                  <c:v>0.13701654719157311</c:v>
                </c:pt>
                <c:pt idx="13">
                  <c:v>0.12756075444696549</c:v>
                </c:pt>
                <c:pt idx="14">
                  <c:v>0.134812411984121</c:v>
                </c:pt>
                <c:pt idx="15">
                  <c:v>0.1216581917979324</c:v>
                </c:pt>
                <c:pt idx="16">
                  <c:v>0.12798898665236211</c:v>
                </c:pt>
                <c:pt idx="17">
                  <c:v>0.1108340196702587</c:v>
                </c:pt>
                <c:pt idx="18">
                  <c:v>0.1045242991578894</c:v>
                </c:pt>
                <c:pt idx="19">
                  <c:v>9.1871882363950816E-2</c:v>
                </c:pt>
                <c:pt idx="20">
                  <c:v>9.5361952080289067E-2</c:v>
                </c:pt>
                <c:pt idx="21">
                  <c:v>9.32675967507995E-2</c:v>
                </c:pt>
                <c:pt idx="22">
                  <c:v>0.103053125709056</c:v>
                </c:pt>
                <c:pt idx="23">
                  <c:v>0.10735001094248189</c:v>
                </c:pt>
                <c:pt idx="24">
                  <c:v>7.0261261298602648E-2</c:v>
                </c:pt>
                <c:pt idx="25">
                  <c:v>9.3030437627778476E-2</c:v>
                </c:pt>
                <c:pt idx="26">
                  <c:v>8.3260327899157063E-2</c:v>
                </c:pt>
                <c:pt idx="27">
                  <c:v>8.5409930647561139E-2</c:v>
                </c:pt>
                <c:pt idx="28">
                  <c:v>7.6223912882893208E-2</c:v>
                </c:pt>
                <c:pt idx="29">
                  <c:v>6.1997078039744288E-2</c:v>
                </c:pt>
                <c:pt idx="30">
                  <c:v>7.5556951917830031E-2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D4-4E7E-ACF3-2A16210B306B}"/>
            </c:ext>
          </c:extLst>
        </c:ser>
        <c:ser>
          <c:idx val="1"/>
          <c:order val="1"/>
          <c:tx>
            <c:v>重さ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'大磁石　内半径'!$K$2:$K$32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'大磁石　内半径'!$O$2:$O$32</c:f>
              <c:numCache>
                <c:formatCode>General</c:formatCode>
                <c:ptCount val="31"/>
                <c:pt idx="0">
                  <c:v>0.12635263871999999</c:v>
                </c:pt>
                <c:pt idx="1">
                  <c:v>0.12635263871999999</c:v>
                </c:pt>
                <c:pt idx="2">
                  <c:v>0.12635263871999999</c:v>
                </c:pt>
                <c:pt idx="3">
                  <c:v>0.12635263871999999</c:v>
                </c:pt>
                <c:pt idx="4">
                  <c:v>0.12635263871999999</c:v>
                </c:pt>
                <c:pt idx="5">
                  <c:v>0.12635263871999999</c:v>
                </c:pt>
                <c:pt idx="6">
                  <c:v>0.12635263871999999</c:v>
                </c:pt>
                <c:pt idx="7">
                  <c:v>0.12635263871999999</c:v>
                </c:pt>
                <c:pt idx="8">
                  <c:v>0.12635263871999999</c:v>
                </c:pt>
                <c:pt idx="9">
                  <c:v>0.12635263871999999</c:v>
                </c:pt>
                <c:pt idx="10">
                  <c:v>0.12635263871999999</c:v>
                </c:pt>
                <c:pt idx="11">
                  <c:v>0.12635263871999999</c:v>
                </c:pt>
                <c:pt idx="12">
                  <c:v>0.12635263871999999</c:v>
                </c:pt>
                <c:pt idx="13">
                  <c:v>0.12635263871999999</c:v>
                </c:pt>
                <c:pt idx="14">
                  <c:v>0.12635263871999999</c:v>
                </c:pt>
                <c:pt idx="15">
                  <c:v>0.12635263871999999</c:v>
                </c:pt>
                <c:pt idx="16">
                  <c:v>0.12635263871999999</c:v>
                </c:pt>
                <c:pt idx="17">
                  <c:v>0.12635263871999999</c:v>
                </c:pt>
                <c:pt idx="18">
                  <c:v>0.12635263871999999</c:v>
                </c:pt>
                <c:pt idx="19">
                  <c:v>0.12635263871999999</c:v>
                </c:pt>
                <c:pt idx="20">
                  <c:v>0.12635263871999999</c:v>
                </c:pt>
                <c:pt idx="21">
                  <c:v>0.12635263871999999</c:v>
                </c:pt>
                <c:pt idx="22">
                  <c:v>0.12635263871999999</c:v>
                </c:pt>
                <c:pt idx="23">
                  <c:v>0.12635263871999999</c:v>
                </c:pt>
                <c:pt idx="24">
                  <c:v>0.12635263871999999</c:v>
                </c:pt>
                <c:pt idx="25">
                  <c:v>0.12635263871999999</c:v>
                </c:pt>
                <c:pt idx="26">
                  <c:v>0.12635263871999999</c:v>
                </c:pt>
                <c:pt idx="27">
                  <c:v>0.12635263871999999</c:v>
                </c:pt>
                <c:pt idx="28">
                  <c:v>0.12635263871999999</c:v>
                </c:pt>
                <c:pt idx="29">
                  <c:v>0.12635263871999999</c:v>
                </c:pt>
                <c:pt idx="30">
                  <c:v>0.12635263871999999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D4-4E7E-ACF3-2A16210B3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238304"/>
        <c:axId val="576231416"/>
      </c:lineChart>
      <c:catAx>
        <c:axId val="57623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231416"/>
        <c:crosses val="autoZero"/>
        <c:auto val="1"/>
        <c:lblAlgn val="ctr"/>
        <c:lblOffset val="100"/>
        <c:noMultiLvlLbl val="0"/>
      </c:catAx>
      <c:valAx>
        <c:axId val="57623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23830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内半径（大）</a:t>
            </a:r>
            <a:r>
              <a:rPr lang="en-US" altLang="ja-JP"/>
              <a:t>18㎜</a:t>
            </a:r>
            <a:endParaRPr lang="ja-JP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磁力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'大磁石　内半径'!$P$2:$P$32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'大磁石　内半径'!$S$2:$S$32</c:f>
              <c:numCache>
                <c:formatCode>General</c:formatCode>
                <c:ptCount val="31"/>
                <c:pt idx="0">
                  <c:v>0.1180196417934159</c:v>
                </c:pt>
                <c:pt idx="1">
                  <c:v>0.1250374211471145</c:v>
                </c:pt>
                <c:pt idx="2">
                  <c:v>0.11106721014910401</c:v>
                </c:pt>
                <c:pt idx="3">
                  <c:v>0.12958601109443799</c:v>
                </c:pt>
                <c:pt idx="4">
                  <c:v>0.13516779439316229</c:v>
                </c:pt>
                <c:pt idx="5">
                  <c:v>0.1239664368700739</c:v>
                </c:pt>
                <c:pt idx="6">
                  <c:v>0.1328175847594931</c:v>
                </c:pt>
                <c:pt idx="7">
                  <c:v>0.1272553479631891</c:v>
                </c:pt>
                <c:pt idx="8">
                  <c:v>0.13415549596274079</c:v>
                </c:pt>
                <c:pt idx="9">
                  <c:v>0.13469782393168339</c:v>
                </c:pt>
                <c:pt idx="10">
                  <c:v>0.13835139737808</c:v>
                </c:pt>
                <c:pt idx="11">
                  <c:v>0.13683511920674171</c:v>
                </c:pt>
                <c:pt idx="12">
                  <c:v>0.1216867594329544</c:v>
                </c:pt>
                <c:pt idx="13">
                  <c:v>0.12661345636629001</c:v>
                </c:pt>
                <c:pt idx="14">
                  <c:v>9.8896719024027815E-2</c:v>
                </c:pt>
                <c:pt idx="15">
                  <c:v>0.1089325928897889</c:v>
                </c:pt>
                <c:pt idx="16">
                  <c:v>9.4018932747939515E-2</c:v>
                </c:pt>
                <c:pt idx="17">
                  <c:v>8.6496707724308605E-2</c:v>
                </c:pt>
                <c:pt idx="18">
                  <c:v>0.1051294914523038</c:v>
                </c:pt>
                <c:pt idx="19">
                  <c:v>8.6516917497993215E-2</c:v>
                </c:pt>
                <c:pt idx="20">
                  <c:v>0.1119197543820145</c:v>
                </c:pt>
                <c:pt idx="21">
                  <c:v>8.082295628053604E-2</c:v>
                </c:pt>
                <c:pt idx="22">
                  <c:v>0.1029203064502086</c:v>
                </c:pt>
                <c:pt idx="23">
                  <c:v>9.1524662135297752E-2</c:v>
                </c:pt>
                <c:pt idx="24">
                  <c:v>8.1541162629705372E-2</c:v>
                </c:pt>
                <c:pt idx="25">
                  <c:v>7.6879663893381925E-2</c:v>
                </c:pt>
                <c:pt idx="26">
                  <c:v>6.3623132223362244E-2</c:v>
                </c:pt>
                <c:pt idx="27">
                  <c:v>7.7625904244983265E-2</c:v>
                </c:pt>
                <c:pt idx="28">
                  <c:v>6.8764725385646916E-2</c:v>
                </c:pt>
                <c:pt idx="29">
                  <c:v>7.1731680810737636E-2</c:v>
                </c:pt>
                <c:pt idx="30">
                  <c:v>6.4699997359159142E-2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7-4C97-89F2-81339AFA1560}"/>
            </c:ext>
          </c:extLst>
        </c:ser>
        <c:ser>
          <c:idx val="1"/>
          <c:order val="1"/>
          <c:tx>
            <c:v>重さ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'大磁石　内半径'!$P$2:$P$32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'大磁石　内半径'!$T$2:$T$32</c:f>
              <c:numCache>
                <c:formatCode>General</c:formatCode>
                <c:ptCount val="31"/>
                <c:pt idx="0">
                  <c:v>0.12635263871999999</c:v>
                </c:pt>
                <c:pt idx="1">
                  <c:v>0.12635263871999999</c:v>
                </c:pt>
                <c:pt idx="2">
                  <c:v>0.12635263871999999</c:v>
                </c:pt>
                <c:pt idx="3">
                  <c:v>0.12635263871999999</c:v>
                </c:pt>
                <c:pt idx="4">
                  <c:v>0.12635263871999999</c:v>
                </c:pt>
                <c:pt idx="5">
                  <c:v>0.12635263871999999</c:v>
                </c:pt>
                <c:pt idx="6">
                  <c:v>0.12635263871999999</c:v>
                </c:pt>
                <c:pt idx="7">
                  <c:v>0.12635263871999999</c:v>
                </c:pt>
                <c:pt idx="8">
                  <c:v>0.12635263871999999</c:v>
                </c:pt>
                <c:pt idx="9">
                  <c:v>0.12635263871999999</c:v>
                </c:pt>
                <c:pt idx="10">
                  <c:v>0.12635263871999999</c:v>
                </c:pt>
                <c:pt idx="11">
                  <c:v>0.12635263871999999</c:v>
                </c:pt>
                <c:pt idx="12">
                  <c:v>0.12635263871999999</c:v>
                </c:pt>
                <c:pt idx="13">
                  <c:v>0.12635263871999999</c:v>
                </c:pt>
                <c:pt idx="14">
                  <c:v>0.12635263871999999</c:v>
                </c:pt>
                <c:pt idx="15">
                  <c:v>0.12635263871999999</c:v>
                </c:pt>
                <c:pt idx="16">
                  <c:v>0.12635263871999999</c:v>
                </c:pt>
                <c:pt idx="17">
                  <c:v>0.12635263871999999</c:v>
                </c:pt>
                <c:pt idx="18">
                  <c:v>0.12635263871999999</c:v>
                </c:pt>
                <c:pt idx="19">
                  <c:v>0.12635263871999999</c:v>
                </c:pt>
                <c:pt idx="20">
                  <c:v>0.12635263871999999</c:v>
                </c:pt>
                <c:pt idx="21">
                  <c:v>0.12635263871999999</c:v>
                </c:pt>
                <c:pt idx="22">
                  <c:v>0.12635263871999999</c:v>
                </c:pt>
                <c:pt idx="23">
                  <c:v>0.12635263871999999</c:v>
                </c:pt>
                <c:pt idx="24">
                  <c:v>0.12635263871999999</c:v>
                </c:pt>
                <c:pt idx="25">
                  <c:v>0.12635263871999999</c:v>
                </c:pt>
                <c:pt idx="26">
                  <c:v>0.12635263871999999</c:v>
                </c:pt>
                <c:pt idx="27">
                  <c:v>0.12635263871999999</c:v>
                </c:pt>
                <c:pt idx="28">
                  <c:v>0.12635263871999999</c:v>
                </c:pt>
                <c:pt idx="29">
                  <c:v>0.12635263871999999</c:v>
                </c:pt>
                <c:pt idx="30">
                  <c:v>0.12635263871999999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E7-4C97-89F2-81339AFA1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194024"/>
        <c:axId val="576192384"/>
      </c:lineChart>
      <c:catAx>
        <c:axId val="576194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192384"/>
        <c:crosses val="autoZero"/>
        <c:auto val="1"/>
        <c:lblAlgn val="ctr"/>
        <c:lblOffset val="100"/>
        <c:noMultiLvlLbl val="0"/>
      </c:catAx>
      <c:valAx>
        <c:axId val="57619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19402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内半径（大）</a:t>
            </a:r>
            <a:r>
              <a:rPr lang="en-US" altLang="ja-JP"/>
              <a:t>19㎜</a:t>
            </a:r>
            <a:endParaRPr lang="ja-JP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磁力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'大磁石　内半径'!$U$2:$U$32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'大磁石　内半径'!$X$2:$X$32</c:f>
              <c:numCache>
                <c:formatCode>General</c:formatCode>
                <c:ptCount val="31"/>
                <c:pt idx="0">
                  <c:v>7.5807721564231059E-2</c:v>
                </c:pt>
                <c:pt idx="1">
                  <c:v>0.1134473887910976</c:v>
                </c:pt>
                <c:pt idx="2">
                  <c:v>0.1168680358602011</c:v>
                </c:pt>
                <c:pt idx="3">
                  <c:v>0.1213651763964365</c:v>
                </c:pt>
                <c:pt idx="4">
                  <c:v>0.10688941940911301</c:v>
                </c:pt>
                <c:pt idx="5">
                  <c:v>0.1195915257468757</c:v>
                </c:pt>
                <c:pt idx="6">
                  <c:v>0.116424194938534</c:v>
                </c:pt>
                <c:pt idx="7">
                  <c:v>0.13042876959910021</c:v>
                </c:pt>
                <c:pt idx="8">
                  <c:v>0.11563472233336421</c:v>
                </c:pt>
                <c:pt idx="9">
                  <c:v>0.11805548040585689</c:v>
                </c:pt>
                <c:pt idx="10">
                  <c:v>0.1271066385385077</c:v>
                </c:pt>
                <c:pt idx="11">
                  <c:v>0.118600891326737</c:v>
                </c:pt>
                <c:pt idx="12">
                  <c:v>0.1156394902282917</c:v>
                </c:pt>
                <c:pt idx="13">
                  <c:v>0.1048026071443955</c:v>
                </c:pt>
                <c:pt idx="14">
                  <c:v>0.1169161965675322</c:v>
                </c:pt>
                <c:pt idx="15">
                  <c:v>9.0710422285983999E-2</c:v>
                </c:pt>
                <c:pt idx="16">
                  <c:v>9.5996428025688835E-2</c:v>
                </c:pt>
                <c:pt idx="17">
                  <c:v>0.101351917022608</c:v>
                </c:pt>
                <c:pt idx="18">
                  <c:v>8.3100445700018344E-2</c:v>
                </c:pt>
                <c:pt idx="19">
                  <c:v>8.3214534003955412E-2</c:v>
                </c:pt>
                <c:pt idx="20">
                  <c:v>8.3951762853227141E-2</c:v>
                </c:pt>
                <c:pt idx="21">
                  <c:v>9.0079014740525015E-2</c:v>
                </c:pt>
                <c:pt idx="22">
                  <c:v>9.0658701289246413E-2</c:v>
                </c:pt>
                <c:pt idx="23">
                  <c:v>9.7472502878205136E-2</c:v>
                </c:pt>
                <c:pt idx="24">
                  <c:v>8.8330365111675621E-2</c:v>
                </c:pt>
                <c:pt idx="25">
                  <c:v>0.1007698745220504</c:v>
                </c:pt>
                <c:pt idx="26">
                  <c:v>8.5966217026868963E-2</c:v>
                </c:pt>
                <c:pt idx="27">
                  <c:v>9.3024404030195726E-2</c:v>
                </c:pt>
                <c:pt idx="28">
                  <c:v>7.2086054235952074E-2</c:v>
                </c:pt>
                <c:pt idx="29">
                  <c:v>8.4768669995113066E-2</c:v>
                </c:pt>
                <c:pt idx="30">
                  <c:v>7.771047115877916E-2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F-4A63-9552-DD336B772682}"/>
            </c:ext>
          </c:extLst>
        </c:ser>
        <c:ser>
          <c:idx val="1"/>
          <c:order val="1"/>
          <c:tx>
            <c:v>重さ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'大磁石　内半径'!$U$2:$U$32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'大磁石　内半径'!$Y$2:$Y$32</c:f>
              <c:numCache>
                <c:formatCode>General</c:formatCode>
                <c:ptCount val="31"/>
                <c:pt idx="0">
                  <c:v>0.12635263871999999</c:v>
                </c:pt>
                <c:pt idx="1">
                  <c:v>0.12635263871999999</c:v>
                </c:pt>
                <c:pt idx="2">
                  <c:v>0.12635263871999999</c:v>
                </c:pt>
                <c:pt idx="3">
                  <c:v>0.12635263871999999</c:v>
                </c:pt>
                <c:pt idx="4">
                  <c:v>0.12635263871999999</c:v>
                </c:pt>
                <c:pt idx="5">
                  <c:v>0.12635263871999999</c:v>
                </c:pt>
                <c:pt idx="6">
                  <c:v>0.12635263871999999</c:v>
                </c:pt>
                <c:pt idx="7">
                  <c:v>0.12635263871999999</c:v>
                </c:pt>
                <c:pt idx="8">
                  <c:v>0.12635263871999999</c:v>
                </c:pt>
                <c:pt idx="9">
                  <c:v>0.12635263871999999</c:v>
                </c:pt>
                <c:pt idx="10">
                  <c:v>0.12635263871999999</c:v>
                </c:pt>
                <c:pt idx="11">
                  <c:v>0.12635263871999999</c:v>
                </c:pt>
                <c:pt idx="12">
                  <c:v>0.12635263871999999</c:v>
                </c:pt>
                <c:pt idx="13">
                  <c:v>0.12635263871999999</c:v>
                </c:pt>
                <c:pt idx="14">
                  <c:v>0.12635263871999999</c:v>
                </c:pt>
                <c:pt idx="15">
                  <c:v>0.12635263871999999</c:v>
                </c:pt>
                <c:pt idx="16">
                  <c:v>0.12635263871999999</c:v>
                </c:pt>
                <c:pt idx="17">
                  <c:v>0.12635263871999999</c:v>
                </c:pt>
                <c:pt idx="18">
                  <c:v>0.12635263871999999</c:v>
                </c:pt>
                <c:pt idx="19">
                  <c:v>0.12635263871999999</c:v>
                </c:pt>
                <c:pt idx="20">
                  <c:v>0.12635263871999999</c:v>
                </c:pt>
                <c:pt idx="21">
                  <c:v>0.12635263871999999</c:v>
                </c:pt>
                <c:pt idx="22">
                  <c:v>0.12635263871999999</c:v>
                </c:pt>
                <c:pt idx="23">
                  <c:v>0.12635263871999999</c:v>
                </c:pt>
                <c:pt idx="24">
                  <c:v>0.12635263871999999</c:v>
                </c:pt>
                <c:pt idx="25">
                  <c:v>0.12635263871999999</c:v>
                </c:pt>
                <c:pt idx="26">
                  <c:v>0.12635263871999999</c:v>
                </c:pt>
                <c:pt idx="27">
                  <c:v>0.12635263871999999</c:v>
                </c:pt>
                <c:pt idx="28">
                  <c:v>0.12635263871999999</c:v>
                </c:pt>
                <c:pt idx="29">
                  <c:v>0.12635263871999999</c:v>
                </c:pt>
                <c:pt idx="30">
                  <c:v>0.12635263871999999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2F-4A63-9552-DD336B772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186480"/>
        <c:axId val="576181232"/>
      </c:lineChart>
      <c:catAx>
        <c:axId val="57618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181232"/>
        <c:crosses val="autoZero"/>
        <c:auto val="1"/>
        <c:lblAlgn val="ctr"/>
        <c:lblOffset val="100"/>
        <c:noMultiLvlLbl val="0"/>
      </c:catAx>
      <c:valAx>
        <c:axId val="57618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18648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内半径（大）</a:t>
            </a:r>
            <a:r>
              <a:rPr lang="en-US" altLang="ja-JP"/>
              <a:t>20㎜</a:t>
            </a:r>
            <a:endParaRPr lang="ja-JP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磁力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'大磁石　内半径'!$Z$2:$Z$32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'大磁石　内半径'!$AC$2:$AC$32</c:f>
              <c:numCache>
                <c:formatCode>General</c:formatCode>
                <c:ptCount val="31"/>
                <c:pt idx="0">
                  <c:v>8.360090495538075E-2</c:v>
                </c:pt>
                <c:pt idx="1">
                  <c:v>9.748998734790984E-2</c:v>
                </c:pt>
                <c:pt idx="2">
                  <c:v>9.3530879158998562E-2</c:v>
                </c:pt>
                <c:pt idx="3">
                  <c:v>9.1840154791750658E-2</c:v>
                </c:pt>
                <c:pt idx="4">
                  <c:v>0.1143865448348666</c:v>
                </c:pt>
                <c:pt idx="5">
                  <c:v>0.10125083495707569</c:v>
                </c:pt>
                <c:pt idx="6">
                  <c:v>0.11483370503600671</c:v>
                </c:pt>
                <c:pt idx="7">
                  <c:v>0.1029802428515713</c:v>
                </c:pt>
                <c:pt idx="8">
                  <c:v>0.11146403562818059</c:v>
                </c:pt>
                <c:pt idx="9">
                  <c:v>0.1209515020698429</c:v>
                </c:pt>
                <c:pt idx="10">
                  <c:v>0.120965199383781</c:v>
                </c:pt>
                <c:pt idx="11">
                  <c:v>0.104273299196594</c:v>
                </c:pt>
                <c:pt idx="12">
                  <c:v>0.1033279309854661</c:v>
                </c:pt>
                <c:pt idx="13">
                  <c:v>7.3423280473315783E-2</c:v>
                </c:pt>
                <c:pt idx="14">
                  <c:v>9.5765550382471698E-2</c:v>
                </c:pt>
                <c:pt idx="15">
                  <c:v>0.1213470606396671</c:v>
                </c:pt>
                <c:pt idx="16">
                  <c:v>9.0539562697404249E-2</c:v>
                </c:pt>
                <c:pt idx="17">
                  <c:v>0.1032667002924357</c:v>
                </c:pt>
                <c:pt idx="18">
                  <c:v>9.1865458140382217E-2</c:v>
                </c:pt>
                <c:pt idx="19">
                  <c:v>9.0272001761492665E-2</c:v>
                </c:pt>
                <c:pt idx="20">
                  <c:v>9.1140270227721629E-2</c:v>
                </c:pt>
                <c:pt idx="21">
                  <c:v>7.210888199727003E-2</c:v>
                </c:pt>
                <c:pt idx="22">
                  <c:v>9.2052851846448319E-2</c:v>
                </c:pt>
                <c:pt idx="23">
                  <c:v>7.49740522791571E-2</c:v>
                </c:pt>
                <c:pt idx="24">
                  <c:v>7.5340519177076432E-2</c:v>
                </c:pt>
                <c:pt idx="25">
                  <c:v>7.0248545354696823E-2</c:v>
                </c:pt>
                <c:pt idx="26">
                  <c:v>7.9565718845719252E-2</c:v>
                </c:pt>
                <c:pt idx="27">
                  <c:v>7.0094788434306401E-2</c:v>
                </c:pt>
                <c:pt idx="28">
                  <c:v>6.0840287913927212E-2</c:v>
                </c:pt>
                <c:pt idx="29">
                  <c:v>7.1258792199144869E-2</c:v>
                </c:pt>
                <c:pt idx="30">
                  <c:v>6.6755421872779316E-2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0D-42F3-A51E-60044A5BE1D4}"/>
            </c:ext>
          </c:extLst>
        </c:ser>
        <c:ser>
          <c:idx val="1"/>
          <c:order val="1"/>
          <c:tx>
            <c:v>重さ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'大磁石　内半径'!$Z$2:$Z$32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'大磁石　内半径'!$AD$2:$AD$32</c:f>
              <c:numCache>
                <c:formatCode>General</c:formatCode>
                <c:ptCount val="31"/>
                <c:pt idx="0">
                  <c:v>0.12635263871999999</c:v>
                </c:pt>
                <c:pt idx="1">
                  <c:v>0.12635263871999999</c:v>
                </c:pt>
                <c:pt idx="2">
                  <c:v>0.12635263871999999</c:v>
                </c:pt>
                <c:pt idx="3">
                  <c:v>0.12635263871999999</c:v>
                </c:pt>
                <c:pt idx="4">
                  <c:v>0.12635263871999999</c:v>
                </c:pt>
                <c:pt idx="5">
                  <c:v>0.12635263871999999</c:v>
                </c:pt>
                <c:pt idx="6">
                  <c:v>0.12635263871999999</c:v>
                </c:pt>
                <c:pt idx="7">
                  <c:v>0.12635263871999999</c:v>
                </c:pt>
                <c:pt idx="8">
                  <c:v>0.12635263871999999</c:v>
                </c:pt>
                <c:pt idx="9">
                  <c:v>0.12635263871999999</c:v>
                </c:pt>
                <c:pt idx="10">
                  <c:v>0.12635263871999999</c:v>
                </c:pt>
                <c:pt idx="11">
                  <c:v>0.12635263871999999</c:v>
                </c:pt>
                <c:pt idx="12">
                  <c:v>0.12635263871999999</c:v>
                </c:pt>
                <c:pt idx="13">
                  <c:v>0.12635263871999999</c:v>
                </c:pt>
                <c:pt idx="14">
                  <c:v>0.12635263871999999</c:v>
                </c:pt>
                <c:pt idx="15">
                  <c:v>0.12635263871999999</c:v>
                </c:pt>
                <c:pt idx="16">
                  <c:v>0.12635263871999999</c:v>
                </c:pt>
                <c:pt idx="17">
                  <c:v>0.12635263871999999</c:v>
                </c:pt>
                <c:pt idx="18">
                  <c:v>0.12635263871999999</c:v>
                </c:pt>
                <c:pt idx="19">
                  <c:v>0.12635263871999999</c:v>
                </c:pt>
                <c:pt idx="20">
                  <c:v>0.12635263871999999</c:v>
                </c:pt>
                <c:pt idx="21">
                  <c:v>0.12635263871999999</c:v>
                </c:pt>
                <c:pt idx="22">
                  <c:v>0.12635263871999999</c:v>
                </c:pt>
                <c:pt idx="23">
                  <c:v>0.12635263871999999</c:v>
                </c:pt>
                <c:pt idx="24">
                  <c:v>0.12635263871999999</c:v>
                </c:pt>
                <c:pt idx="25">
                  <c:v>0.12635263871999999</c:v>
                </c:pt>
                <c:pt idx="26">
                  <c:v>0.12635263871999999</c:v>
                </c:pt>
                <c:pt idx="27">
                  <c:v>0.12635263871999999</c:v>
                </c:pt>
                <c:pt idx="28">
                  <c:v>0.12635263871999999</c:v>
                </c:pt>
                <c:pt idx="29">
                  <c:v>0.12635263871999999</c:v>
                </c:pt>
                <c:pt idx="30">
                  <c:v>0.12635263871999999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0D-42F3-A51E-60044A5BE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163128"/>
        <c:axId val="520133936"/>
      </c:lineChart>
      <c:catAx>
        <c:axId val="52016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0133936"/>
        <c:crosses val="autoZero"/>
        <c:auto val="1"/>
        <c:lblAlgn val="ctr"/>
        <c:lblOffset val="100"/>
        <c:noMultiLvlLbl val="0"/>
      </c:catAx>
      <c:valAx>
        <c:axId val="52013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016312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厚さ７㎜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磁力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'小磁石　厚さ'!$Z$2:$Z$32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'小磁石　厚さ'!$AC$2:$AC$32</c:f>
              <c:numCache>
                <c:formatCode>General</c:formatCode>
                <c:ptCount val="31"/>
                <c:pt idx="0">
                  <c:v>7.8690854536324142E-2</c:v>
                </c:pt>
                <c:pt idx="1">
                  <c:v>9.3499141848092576E-2</c:v>
                </c:pt>
                <c:pt idx="2">
                  <c:v>0.10178342224053449</c:v>
                </c:pt>
                <c:pt idx="3">
                  <c:v>0.1200141750625905</c:v>
                </c:pt>
                <c:pt idx="4">
                  <c:v>0.1157418243232778</c:v>
                </c:pt>
                <c:pt idx="5">
                  <c:v>0.109839281503883</c:v>
                </c:pt>
                <c:pt idx="6">
                  <c:v>0.1361619005848102</c:v>
                </c:pt>
                <c:pt idx="7">
                  <c:v>0.13168141965415209</c:v>
                </c:pt>
                <c:pt idx="8">
                  <c:v>0.13091154186842921</c:v>
                </c:pt>
                <c:pt idx="9">
                  <c:v>0.1128552491699287</c:v>
                </c:pt>
                <c:pt idx="10">
                  <c:v>0.12977346446708271</c:v>
                </c:pt>
                <c:pt idx="11">
                  <c:v>9.9063338239138141E-2</c:v>
                </c:pt>
                <c:pt idx="12">
                  <c:v>0.1032596168368401</c:v>
                </c:pt>
                <c:pt idx="13">
                  <c:v>0.10674195326294091</c:v>
                </c:pt>
                <c:pt idx="14">
                  <c:v>0.11623416704571619</c:v>
                </c:pt>
                <c:pt idx="15">
                  <c:v>0.1161908740080146</c:v>
                </c:pt>
                <c:pt idx="16">
                  <c:v>0.118278860581765</c:v>
                </c:pt>
                <c:pt idx="17">
                  <c:v>0.1158419059185047</c:v>
                </c:pt>
                <c:pt idx="18">
                  <c:v>0.1243324811340293</c:v>
                </c:pt>
                <c:pt idx="19">
                  <c:v>9.8479218398787621E-2</c:v>
                </c:pt>
                <c:pt idx="20">
                  <c:v>0.1226298486822002</c:v>
                </c:pt>
                <c:pt idx="21">
                  <c:v>0.1103384544928865</c:v>
                </c:pt>
                <c:pt idx="22">
                  <c:v>0.10406213142353279</c:v>
                </c:pt>
                <c:pt idx="23">
                  <c:v>0.11043817361496019</c:v>
                </c:pt>
                <c:pt idx="24">
                  <c:v>0.104988124147426</c:v>
                </c:pt>
                <c:pt idx="25">
                  <c:v>8.010736253475334E-2</c:v>
                </c:pt>
                <c:pt idx="26">
                  <c:v>0.1039535625806946</c:v>
                </c:pt>
                <c:pt idx="27">
                  <c:v>7.329855549219251E-2</c:v>
                </c:pt>
                <c:pt idx="28">
                  <c:v>9.3419447946858539E-2</c:v>
                </c:pt>
                <c:pt idx="29">
                  <c:v>7.6921376405362743E-2</c:v>
                </c:pt>
                <c:pt idx="30">
                  <c:v>8.4481937729427761E-2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B0-43F3-96FB-A730DB8EDACD}"/>
            </c:ext>
          </c:extLst>
        </c:ser>
        <c:ser>
          <c:idx val="1"/>
          <c:order val="1"/>
          <c:tx>
            <c:v>重さ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'小磁石　厚さ'!$Z$2:$Z$32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'小磁石　厚さ'!$AD$2:$AD$32</c:f>
              <c:numCache>
                <c:formatCode>General</c:formatCode>
                <c:ptCount val="31"/>
                <c:pt idx="0">
                  <c:v>0.17689369420799997</c:v>
                </c:pt>
                <c:pt idx="1">
                  <c:v>0.176893694208</c:v>
                </c:pt>
                <c:pt idx="2">
                  <c:v>0.176893694208</c:v>
                </c:pt>
                <c:pt idx="3">
                  <c:v>0.176893694208</c:v>
                </c:pt>
                <c:pt idx="4">
                  <c:v>0.176893694208</c:v>
                </c:pt>
                <c:pt idx="5">
                  <c:v>0.176893694208</c:v>
                </c:pt>
                <c:pt idx="6">
                  <c:v>0.176893694208</c:v>
                </c:pt>
                <c:pt idx="7">
                  <c:v>0.176893694208</c:v>
                </c:pt>
                <c:pt idx="8">
                  <c:v>0.176893694208</c:v>
                </c:pt>
                <c:pt idx="9">
                  <c:v>0.176893694208</c:v>
                </c:pt>
                <c:pt idx="10">
                  <c:v>0.176893694208</c:v>
                </c:pt>
                <c:pt idx="11">
                  <c:v>0.176893694208</c:v>
                </c:pt>
                <c:pt idx="12">
                  <c:v>0.176893694208</c:v>
                </c:pt>
                <c:pt idx="13">
                  <c:v>0.176893694208</c:v>
                </c:pt>
                <c:pt idx="14">
                  <c:v>0.176893694208</c:v>
                </c:pt>
                <c:pt idx="15">
                  <c:v>0.176893694208</c:v>
                </c:pt>
                <c:pt idx="16">
                  <c:v>0.176893694208</c:v>
                </c:pt>
                <c:pt idx="17">
                  <c:v>0.176893694208</c:v>
                </c:pt>
                <c:pt idx="18">
                  <c:v>0.176893694208</c:v>
                </c:pt>
                <c:pt idx="19">
                  <c:v>0.176893694208</c:v>
                </c:pt>
                <c:pt idx="20">
                  <c:v>0.176893694208</c:v>
                </c:pt>
                <c:pt idx="21">
                  <c:v>0.176893694208</c:v>
                </c:pt>
                <c:pt idx="22">
                  <c:v>0.176893694208</c:v>
                </c:pt>
                <c:pt idx="23">
                  <c:v>0.176893694208</c:v>
                </c:pt>
                <c:pt idx="24">
                  <c:v>0.176893694208</c:v>
                </c:pt>
                <c:pt idx="25">
                  <c:v>0.176893694208</c:v>
                </c:pt>
                <c:pt idx="26">
                  <c:v>0.176893694208</c:v>
                </c:pt>
                <c:pt idx="27">
                  <c:v>0.176893694208</c:v>
                </c:pt>
                <c:pt idx="28">
                  <c:v>0.176893694208</c:v>
                </c:pt>
                <c:pt idx="29">
                  <c:v>0.176893694208</c:v>
                </c:pt>
                <c:pt idx="30">
                  <c:v>0.176893694208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B0-43F3-96FB-A730DB8ED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255896"/>
        <c:axId val="518262128"/>
      </c:lineChart>
      <c:catAx>
        <c:axId val="518255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8262128"/>
        <c:crosses val="autoZero"/>
        <c:auto val="1"/>
        <c:lblAlgn val="ctr"/>
        <c:lblOffset val="100"/>
        <c:noMultiLvlLbl val="0"/>
      </c:catAx>
      <c:valAx>
        <c:axId val="51826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8255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内半径（大）</a:t>
            </a:r>
            <a:r>
              <a:rPr lang="en-US" altLang="ja-JP"/>
              <a:t>21㎜</a:t>
            </a:r>
            <a:endParaRPr lang="ja-JP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磁力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'大磁石　内半径'!$AE$2:$AE$32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'大磁石　内半径'!$AH$2:$AH$32</c:f>
              <c:numCache>
                <c:formatCode>General</c:formatCode>
                <c:ptCount val="31"/>
                <c:pt idx="0">
                  <c:v>5.8382990012550477E-2</c:v>
                </c:pt>
                <c:pt idx="1">
                  <c:v>7.8466013047543803E-2</c:v>
                </c:pt>
                <c:pt idx="2">
                  <c:v>7.4628903296371812E-2</c:v>
                </c:pt>
                <c:pt idx="3">
                  <c:v>9.1461076179083861E-2</c:v>
                </c:pt>
                <c:pt idx="4">
                  <c:v>0.10268523949855921</c:v>
                </c:pt>
                <c:pt idx="5">
                  <c:v>0.1096606799069325</c:v>
                </c:pt>
                <c:pt idx="6">
                  <c:v>0.1098818390451578</c:v>
                </c:pt>
                <c:pt idx="7">
                  <c:v>9.2668278658343914E-2</c:v>
                </c:pt>
                <c:pt idx="8">
                  <c:v>0.1141825935299362</c:v>
                </c:pt>
                <c:pt idx="9">
                  <c:v>0.1091631060893973</c:v>
                </c:pt>
                <c:pt idx="10">
                  <c:v>0.12505469783036111</c:v>
                </c:pt>
                <c:pt idx="11">
                  <c:v>0.1008016534172001</c:v>
                </c:pt>
                <c:pt idx="12">
                  <c:v>9.1584307322902958E-2</c:v>
                </c:pt>
                <c:pt idx="13">
                  <c:v>9.858972833516623E-2</c:v>
                </c:pt>
                <c:pt idx="14">
                  <c:v>0.113527318401057</c:v>
                </c:pt>
                <c:pt idx="15">
                  <c:v>8.0326563205516552E-2</c:v>
                </c:pt>
                <c:pt idx="16">
                  <c:v>0.1001487467072716</c:v>
                </c:pt>
                <c:pt idx="17">
                  <c:v>9.2883007465213108E-2</c:v>
                </c:pt>
                <c:pt idx="18">
                  <c:v>7.3183412608702952E-2</c:v>
                </c:pt>
                <c:pt idx="19">
                  <c:v>8.6655720666632075E-2</c:v>
                </c:pt>
                <c:pt idx="20">
                  <c:v>8.8031066539086572E-2</c:v>
                </c:pt>
                <c:pt idx="21">
                  <c:v>9.6378256448328994E-2</c:v>
                </c:pt>
                <c:pt idx="22">
                  <c:v>7.7838549887573133E-2</c:v>
                </c:pt>
                <c:pt idx="23">
                  <c:v>7.2952904084796169E-2</c:v>
                </c:pt>
                <c:pt idx="24">
                  <c:v>7.3644837865256121E-2</c:v>
                </c:pt>
                <c:pt idx="25">
                  <c:v>6.7996334225840727E-2</c:v>
                </c:pt>
                <c:pt idx="26">
                  <c:v>4.9382644786898723E-2</c:v>
                </c:pt>
                <c:pt idx="27">
                  <c:v>4.5763440005181871E-2</c:v>
                </c:pt>
                <c:pt idx="28">
                  <c:v>6.9053628150850796E-2</c:v>
                </c:pt>
                <c:pt idx="29">
                  <c:v>4.7770950420175567E-2</c:v>
                </c:pt>
                <c:pt idx="30">
                  <c:v>3.3438871995745093E-2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FC-4772-9891-EB60D9D7DA70}"/>
            </c:ext>
          </c:extLst>
        </c:ser>
        <c:ser>
          <c:idx val="1"/>
          <c:order val="1"/>
          <c:tx>
            <c:v>重さ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'大磁石　内半径'!$AE$2:$AE$32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'大磁石　内半径'!$AI$2:$AI$32</c:f>
              <c:numCache>
                <c:formatCode>General</c:formatCode>
                <c:ptCount val="31"/>
                <c:pt idx="0">
                  <c:v>0.12635263871999999</c:v>
                </c:pt>
                <c:pt idx="1">
                  <c:v>0.12635263871999999</c:v>
                </c:pt>
                <c:pt idx="2">
                  <c:v>0.12635263871999999</c:v>
                </c:pt>
                <c:pt idx="3">
                  <c:v>0.12635263871999999</c:v>
                </c:pt>
                <c:pt idx="4">
                  <c:v>0.12635263871999999</c:v>
                </c:pt>
                <c:pt idx="5">
                  <c:v>0.12635263871999999</c:v>
                </c:pt>
                <c:pt idx="6">
                  <c:v>0.12635263871999999</c:v>
                </c:pt>
                <c:pt idx="7">
                  <c:v>0.12635263871999999</c:v>
                </c:pt>
                <c:pt idx="8">
                  <c:v>0.12635263871999999</c:v>
                </c:pt>
                <c:pt idx="9">
                  <c:v>0.12635263871999999</c:v>
                </c:pt>
                <c:pt idx="10">
                  <c:v>0.12635263871999999</c:v>
                </c:pt>
                <c:pt idx="11">
                  <c:v>0.12635263871999999</c:v>
                </c:pt>
                <c:pt idx="12">
                  <c:v>0.12635263871999999</c:v>
                </c:pt>
                <c:pt idx="13">
                  <c:v>0.12635263871999999</c:v>
                </c:pt>
                <c:pt idx="14">
                  <c:v>0.12635263871999999</c:v>
                </c:pt>
                <c:pt idx="15">
                  <c:v>0.12635263871999999</c:v>
                </c:pt>
                <c:pt idx="16">
                  <c:v>0.12635263871999999</c:v>
                </c:pt>
                <c:pt idx="17">
                  <c:v>0.12635263871999999</c:v>
                </c:pt>
                <c:pt idx="18">
                  <c:v>0.12635263871999999</c:v>
                </c:pt>
                <c:pt idx="19">
                  <c:v>0.12635263871999999</c:v>
                </c:pt>
                <c:pt idx="20">
                  <c:v>0.12635263871999999</c:v>
                </c:pt>
                <c:pt idx="21">
                  <c:v>0.12635263871999999</c:v>
                </c:pt>
                <c:pt idx="22">
                  <c:v>0.12635263871999999</c:v>
                </c:pt>
                <c:pt idx="23">
                  <c:v>0.12635263871999999</c:v>
                </c:pt>
                <c:pt idx="24">
                  <c:v>0.12635263871999999</c:v>
                </c:pt>
                <c:pt idx="25">
                  <c:v>0.12635263871999999</c:v>
                </c:pt>
                <c:pt idx="26">
                  <c:v>0.12635263871999999</c:v>
                </c:pt>
                <c:pt idx="27">
                  <c:v>0.12635263871999999</c:v>
                </c:pt>
                <c:pt idx="28">
                  <c:v>0.12635263871999999</c:v>
                </c:pt>
                <c:pt idx="29">
                  <c:v>0.12635263871999999</c:v>
                </c:pt>
                <c:pt idx="30">
                  <c:v>0.12635263871999999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FC-4772-9891-EB60D9D7D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219936"/>
        <c:axId val="576229120"/>
      </c:lineChart>
      <c:catAx>
        <c:axId val="57621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229120"/>
        <c:crosses val="autoZero"/>
        <c:auto val="1"/>
        <c:lblAlgn val="ctr"/>
        <c:lblOffset val="100"/>
        <c:noMultiLvlLbl val="0"/>
      </c:catAx>
      <c:valAx>
        <c:axId val="57622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21993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内半径（大）</a:t>
            </a:r>
            <a:r>
              <a:rPr lang="en-US" altLang="ja-JP"/>
              <a:t>22㎜</a:t>
            </a:r>
            <a:endParaRPr lang="ja-JP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磁力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'大磁石　内半径'!$AJ$2:$AJ$32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'大磁石　内半径'!$AM$2:$AM$32</c:f>
              <c:numCache>
                <c:formatCode>General</c:formatCode>
                <c:ptCount val="31"/>
                <c:pt idx="0">
                  <c:v>4.9444062616987403E-2</c:v>
                </c:pt>
                <c:pt idx="1">
                  <c:v>7.2239952475137439E-2</c:v>
                </c:pt>
                <c:pt idx="2">
                  <c:v>7.4902222231744073E-2</c:v>
                </c:pt>
                <c:pt idx="3">
                  <c:v>7.494752881547885E-2</c:v>
                </c:pt>
                <c:pt idx="4">
                  <c:v>7.0827396006043902E-2</c:v>
                </c:pt>
                <c:pt idx="5">
                  <c:v>8.5406119786424955E-2</c:v>
                </c:pt>
                <c:pt idx="6">
                  <c:v>9.3084338308868628E-2</c:v>
                </c:pt>
                <c:pt idx="7">
                  <c:v>8.2753228672580767E-2</c:v>
                </c:pt>
                <c:pt idx="8">
                  <c:v>0.1018025721759177</c:v>
                </c:pt>
                <c:pt idx="9">
                  <c:v>7.5295506809430493E-2</c:v>
                </c:pt>
                <c:pt idx="10">
                  <c:v>9.6804537114943356E-2</c:v>
                </c:pt>
                <c:pt idx="11">
                  <c:v>9.0491012590468073E-2</c:v>
                </c:pt>
                <c:pt idx="12">
                  <c:v>9.4450043624302621E-2</c:v>
                </c:pt>
                <c:pt idx="13">
                  <c:v>9.1211889296344814E-2</c:v>
                </c:pt>
                <c:pt idx="14">
                  <c:v>9.1776590812661804E-2</c:v>
                </c:pt>
                <c:pt idx="15">
                  <c:v>7.4929916629157378E-2</c:v>
                </c:pt>
                <c:pt idx="16">
                  <c:v>8.8423294452648502E-2</c:v>
                </c:pt>
                <c:pt idx="17">
                  <c:v>6.7113548786679494E-2</c:v>
                </c:pt>
                <c:pt idx="18">
                  <c:v>7.5537907380326563E-2</c:v>
                </c:pt>
                <c:pt idx="19">
                  <c:v>7.0048731178591839E-2</c:v>
                </c:pt>
                <c:pt idx="20">
                  <c:v>7.829736446834093E-2</c:v>
                </c:pt>
                <c:pt idx="21">
                  <c:v>4.9124099363843189E-2</c:v>
                </c:pt>
                <c:pt idx="22">
                  <c:v>5.8030249709239777E-2</c:v>
                </c:pt>
                <c:pt idx="23">
                  <c:v>7.3940379943780082E-2</c:v>
                </c:pt>
                <c:pt idx="24">
                  <c:v>5.104538291364874E-2</c:v>
                </c:pt>
                <c:pt idx="25">
                  <c:v>5.9804469611470977E-2</c:v>
                </c:pt>
                <c:pt idx="26">
                  <c:v>5.1304577682623989E-2</c:v>
                </c:pt>
                <c:pt idx="27">
                  <c:v>3.9941514368418932E-2</c:v>
                </c:pt>
                <c:pt idx="28">
                  <c:v>5.4417161550144519E-2</c:v>
                </c:pt>
                <c:pt idx="29">
                  <c:v>5.4653804328077017E-2</c:v>
                </c:pt>
                <c:pt idx="30">
                  <c:v>4.4985205579862797E-2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A6-495F-8655-CF8B33E023AF}"/>
            </c:ext>
          </c:extLst>
        </c:ser>
        <c:ser>
          <c:idx val="1"/>
          <c:order val="1"/>
          <c:tx>
            <c:v>重さ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'大磁石　内半径'!$AJ$2:$AJ$32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'大磁石　内半径'!$AN$2:$AN$32</c:f>
              <c:numCache>
                <c:formatCode>General</c:formatCode>
                <c:ptCount val="31"/>
                <c:pt idx="0">
                  <c:v>0.12635263871999999</c:v>
                </c:pt>
                <c:pt idx="1">
                  <c:v>0.12635263871999999</c:v>
                </c:pt>
                <c:pt idx="2">
                  <c:v>0.12635263871999999</c:v>
                </c:pt>
                <c:pt idx="3">
                  <c:v>0.12635263871999999</c:v>
                </c:pt>
                <c:pt idx="4">
                  <c:v>0.12635263871999999</c:v>
                </c:pt>
                <c:pt idx="5">
                  <c:v>0.12635263871999999</c:v>
                </c:pt>
                <c:pt idx="6">
                  <c:v>0.12635263871999999</c:v>
                </c:pt>
                <c:pt idx="7">
                  <c:v>0.12635263871999999</c:v>
                </c:pt>
                <c:pt idx="8">
                  <c:v>0.12635263871999999</c:v>
                </c:pt>
                <c:pt idx="9">
                  <c:v>0.12635263871999999</c:v>
                </c:pt>
                <c:pt idx="10">
                  <c:v>0.12635263871999999</c:v>
                </c:pt>
                <c:pt idx="11">
                  <c:v>0.12635263871999999</c:v>
                </c:pt>
                <c:pt idx="12">
                  <c:v>0.12635263871999999</c:v>
                </c:pt>
                <c:pt idx="13">
                  <c:v>0.12635263871999999</c:v>
                </c:pt>
                <c:pt idx="14">
                  <c:v>0.12635263871999999</c:v>
                </c:pt>
                <c:pt idx="15">
                  <c:v>0.12635263871999999</c:v>
                </c:pt>
                <c:pt idx="16">
                  <c:v>0.12635263871999999</c:v>
                </c:pt>
                <c:pt idx="17">
                  <c:v>0.12635263871999999</c:v>
                </c:pt>
                <c:pt idx="18">
                  <c:v>0.12635263871999999</c:v>
                </c:pt>
                <c:pt idx="19">
                  <c:v>0.12635263871999999</c:v>
                </c:pt>
                <c:pt idx="20">
                  <c:v>0.12635263871999999</c:v>
                </c:pt>
                <c:pt idx="21">
                  <c:v>0.12635263871999999</c:v>
                </c:pt>
                <c:pt idx="22">
                  <c:v>0.12635263871999999</c:v>
                </c:pt>
                <c:pt idx="23">
                  <c:v>0.12635263871999999</c:v>
                </c:pt>
                <c:pt idx="24">
                  <c:v>0.12635263871999999</c:v>
                </c:pt>
                <c:pt idx="25">
                  <c:v>0.12635263871999999</c:v>
                </c:pt>
                <c:pt idx="26">
                  <c:v>0.12635263871999999</c:v>
                </c:pt>
                <c:pt idx="27">
                  <c:v>0.12635263871999999</c:v>
                </c:pt>
                <c:pt idx="28">
                  <c:v>0.12635263871999999</c:v>
                </c:pt>
                <c:pt idx="29">
                  <c:v>0.12635263871999999</c:v>
                </c:pt>
                <c:pt idx="30">
                  <c:v>0.12635263871999999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A6-495F-8655-CF8B33E02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589448"/>
        <c:axId val="641589776"/>
      </c:lineChart>
      <c:catAx>
        <c:axId val="64158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1589776"/>
        <c:crosses val="autoZero"/>
        <c:auto val="1"/>
        <c:lblAlgn val="ctr"/>
        <c:lblOffset val="100"/>
        <c:noMultiLvlLbl val="0"/>
      </c:catAx>
      <c:valAx>
        <c:axId val="64158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158944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磁力ー重さ（大内半径）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'大磁石　内半径'!$B$51:$B$61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'大磁石　内半径'!$E$51:$E$61</c:f>
              <c:numCache>
                <c:formatCode>General</c:formatCode>
                <c:ptCount val="11"/>
                <c:pt idx="0">
                  <c:v>5.2326837866621817E-2</c:v>
                </c:pt>
                <c:pt idx="1">
                  <c:v>4.1846978031161997E-2</c:v>
                </c:pt>
                <c:pt idx="2">
                  <c:v>2.4046950357767494E-2</c:v>
                </c:pt>
                <c:pt idx="3">
                  <c:v>1.1998758658080005E-2</c:v>
                </c:pt>
                <c:pt idx="4">
                  <c:v>4.0761308791002204E-3</c:v>
                </c:pt>
                <c:pt idx="5">
                  <c:v>-5.0055780803328898E-3</c:v>
                </c:pt>
                <c:pt idx="6">
                  <c:v>-1.2979408896388878E-3</c:v>
                </c:pt>
                <c:pt idx="7">
                  <c:v>-2.4550066544082288E-2</c:v>
                </c:pt>
                <c:pt idx="8">
                  <c:v>-3.2336272933523078E-2</c:v>
                </c:pt>
                <c:pt idx="9">
                  <c:v>-4.2102747030228968E-2</c:v>
                </c:pt>
                <c:pt idx="10">
                  <c:v>-5.5941238029302648E-2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86-4BBC-9E40-8BE98BD8A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207472"/>
        <c:axId val="576205176"/>
      </c:lineChart>
      <c:catAx>
        <c:axId val="57620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205176"/>
        <c:crosses val="autoZero"/>
        <c:auto val="1"/>
        <c:lblAlgn val="ctr"/>
        <c:lblOffset val="100"/>
        <c:noMultiLvlLbl val="0"/>
      </c:catAx>
      <c:valAx>
        <c:axId val="57620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207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内半径（大）</a:t>
            </a:r>
            <a:r>
              <a:rPr lang="en-US" altLang="ja-JP"/>
              <a:t>23㎜</a:t>
            </a:r>
            <a:endParaRPr lang="ja-JP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磁力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'大磁石　内半径'!$AO$2:$AO$32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'大磁石　内半径'!$AR$2:$AR$32</c:f>
              <c:numCache>
                <c:formatCode>General</c:formatCode>
                <c:ptCount val="31"/>
                <c:pt idx="0">
                  <c:v>3.6701892824394747E-2</c:v>
                </c:pt>
                <c:pt idx="1">
                  <c:v>5.5465767254645602E-2</c:v>
                </c:pt>
                <c:pt idx="2">
                  <c:v>5.319595009627031E-2</c:v>
                </c:pt>
                <c:pt idx="3">
                  <c:v>5.4361761790371173E-2</c:v>
                </c:pt>
                <c:pt idx="4">
                  <c:v>5.2257662188839281E-2</c:v>
                </c:pt>
                <c:pt idx="5">
                  <c:v>5.6012696554080858E-2</c:v>
                </c:pt>
                <c:pt idx="6">
                  <c:v>6.6447280252984478E-2</c:v>
                </c:pt>
                <c:pt idx="7">
                  <c:v>7.9229403203778193E-2</c:v>
                </c:pt>
                <c:pt idx="8">
                  <c:v>7.7752412076627531E-2</c:v>
                </c:pt>
                <c:pt idx="9">
                  <c:v>7.8864082739497382E-2</c:v>
                </c:pt>
                <c:pt idx="10">
                  <c:v>7.3708564641050869E-2</c:v>
                </c:pt>
                <c:pt idx="11">
                  <c:v>8.7512928719872915E-2</c:v>
                </c:pt>
                <c:pt idx="12">
                  <c:v>7.3974658043287622E-2</c:v>
                </c:pt>
                <c:pt idx="13">
                  <c:v>9.4016365786476916E-2</c:v>
                </c:pt>
                <c:pt idx="14">
                  <c:v>8.6077339408460907E-2</c:v>
                </c:pt>
                <c:pt idx="15">
                  <c:v>8.8389136000580557E-2</c:v>
                </c:pt>
                <c:pt idx="16">
                  <c:v>7.8395539152354282E-2</c:v>
                </c:pt>
                <c:pt idx="17">
                  <c:v>6.2244200397785478E-2</c:v>
                </c:pt>
                <c:pt idx="18">
                  <c:v>7.2396076210950164E-2</c:v>
                </c:pt>
                <c:pt idx="19">
                  <c:v>8.0035608497157948E-2</c:v>
                </c:pt>
                <c:pt idx="20">
                  <c:v>6.9552833545961326E-2</c:v>
                </c:pt>
                <c:pt idx="21">
                  <c:v>7.2453710298015589E-2</c:v>
                </c:pt>
                <c:pt idx="22">
                  <c:v>7.0971306352209287E-2</c:v>
                </c:pt>
                <c:pt idx="23">
                  <c:v>6.5883410512857982E-2</c:v>
                </c:pt>
                <c:pt idx="24">
                  <c:v>5.7424871774568953E-2</c:v>
                </c:pt>
                <c:pt idx="25">
                  <c:v>6.7738929903471953E-2</c:v>
                </c:pt>
                <c:pt idx="26">
                  <c:v>7.1597439020889123E-2</c:v>
                </c:pt>
                <c:pt idx="27">
                  <c:v>6.0041756670383799E-2</c:v>
                </c:pt>
                <c:pt idx="28">
                  <c:v>3.8440550141856253E-2</c:v>
                </c:pt>
                <c:pt idx="29">
                  <c:v>4.3685054929432698E-2</c:v>
                </c:pt>
                <c:pt idx="30">
                  <c:v>6.0485269879334592E-2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32-43C2-BD18-0BF15AAFAE51}"/>
            </c:ext>
          </c:extLst>
        </c:ser>
        <c:ser>
          <c:idx val="1"/>
          <c:order val="1"/>
          <c:tx>
            <c:v>重さ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'大磁石　内半径'!$AO$2:$AO$32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'大磁石　内半径'!$AS$2:$AS$32</c:f>
              <c:numCache>
                <c:formatCode>General</c:formatCode>
                <c:ptCount val="31"/>
                <c:pt idx="0">
                  <c:v>0.12635263871999999</c:v>
                </c:pt>
                <c:pt idx="1">
                  <c:v>0.12635263871999999</c:v>
                </c:pt>
                <c:pt idx="2">
                  <c:v>0.12635263871999999</c:v>
                </c:pt>
                <c:pt idx="3">
                  <c:v>0.12635263871999999</c:v>
                </c:pt>
                <c:pt idx="4">
                  <c:v>0.12635263871999999</c:v>
                </c:pt>
                <c:pt idx="5">
                  <c:v>0.12635263871999999</c:v>
                </c:pt>
                <c:pt idx="6">
                  <c:v>0.12635263871999999</c:v>
                </c:pt>
                <c:pt idx="7">
                  <c:v>0.12635263871999999</c:v>
                </c:pt>
                <c:pt idx="8">
                  <c:v>0.12635263871999999</c:v>
                </c:pt>
                <c:pt idx="9">
                  <c:v>0.12635263871999999</c:v>
                </c:pt>
                <c:pt idx="10">
                  <c:v>0.12635263871999999</c:v>
                </c:pt>
                <c:pt idx="11">
                  <c:v>0.12635263871999999</c:v>
                </c:pt>
                <c:pt idx="12">
                  <c:v>0.12635263871999999</c:v>
                </c:pt>
                <c:pt idx="13">
                  <c:v>0.12635263871999999</c:v>
                </c:pt>
                <c:pt idx="14">
                  <c:v>0.12635263871999999</c:v>
                </c:pt>
                <c:pt idx="15">
                  <c:v>0.12635263871999999</c:v>
                </c:pt>
                <c:pt idx="16">
                  <c:v>0.12635263871999999</c:v>
                </c:pt>
                <c:pt idx="17">
                  <c:v>0.12635263871999999</c:v>
                </c:pt>
                <c:pt idx="18">
                  <c:v>0.12635263871999999</c:v>
                </c:pt>
                <c:pt idx="19">
                  <c:v>0.12635263871999999</c:v>
                </c:pt>
                <c:pt idx="20">
                  <c:v>0.12635263871999999</c:v>
                </c:pt>
                <c:pt idx="21">
                  <c:v>0.12635263871999999</c:v>
                </c:pt>
                <c:pt idx="22">
                  <c:v>0.12635263871999999</c:v>
                </c:pt>
                <c:pt idx="23">
                  <c:v>0.12635263871999999</c:v>
                </c:pt>
                <c:pt idx="24">
                  <c:v>0.12635263871999999</c:v>
                </c:pt>
                <c:pt idx="25">
                  <c:v>0.12635263871999999</c:v>
                </c:pt>
                <c:pt idx="26">
                  <c:v>0.12635263871999999</c:v>
                </c:pt>
                <c:pt idx="27">
                  <c:v>0.12635263871999999</c:v>
                </c:pt>
                <c:pt idx="28">
                  <c:v>0.12635263871999999</c:v>
                </c:pt>
                <c:pt idx="29">
                  <c:v>0.12635263871999999</c:v>
                </c:pt>
                <c:pt idx="30">
                  <c:v>0.12635263871999999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32-43C2-BD18-0BF15AAFA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004128"/>
        <c:axId val="570995600"/>
      </c:lineChart>
      <c:catAx>
        <c:axId val="57100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0995600"/>
        <c:crosses val="autoZero"/>
        <c:auto val="1"/>
        <c:lblAlgn val="ctr"/>
        <c:lblOffset val="100"/>
        <c:noMultiLvlLbl val="0"/>
      </c:catAx>
      <c:valAx>
        <c:axId val="57099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100412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内半径（大）</a:t>
            </a:r>
            <a:r>
              <a:rPr lang="en-US" altLang="ja-JP"/>
              <a:t>24㎜</a:t>
            </a:r>
            <a:endParaRPr lang="ja-JP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磁力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'大磁石　内半径'!$AT$2:$AT$32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'大磁石　内半径'!$AW$2:$AW$32</c:f>
              <c:numCache>
                <c:formatCode>General</c:formatCode>
                <c:ptCount val="31"/>
                <c:pt idx="0">
                  <c:v>3.9379444891644758E-2</c:v>
                </c:pt>
                <c:pt idx="1">
                  <c:v>3.3054150500757981E-2</c:v>
                </c:pt>
                <c:pt idx="2">
                  <c:v>4.8826615131489622E-2</c:v>
                </c:pt>
                <c:pt idx="3">
                  <c:v>5.4432494990361527E-2</c:v>
                </c:pt>
                <c:pt idx="4">
                  <c:v>5.6775740215832253E-2</c:v>
                </c:pt>
                <c:pt idx="5">
                  <c:v>7.1633928352914322E-2</c:v>
                </c:pt>
                <c:pt idx="6">
                  <c:v>6.9195832249981673E-2</c:v>
                </c:pt>
                <c:pt idx="7">
                  <c:v>7.3529558372611006E-2</c:v>
                </c:pt>
                <c:pt idx="8">
                  <c:v>5.0692210264556788E-2</c:v>
                </c:pt>
                <c:pt idx="9">
                  <c:v>7.0439209644478362E-2</c:v>
                </c:pt>
                <c:pt idx="10">
                  <c:v>8.4249891689771025E-2</c:v>
                </c:pt>
                <c:pt idx="11">
                  <c:v>7.5544393444719207E-2</c:v>
                </c:pt>
                <c:pt idx="12">
                  <c:v>7.3081476698094311E-2</c:v>
                </c:pt>
                <c:pt idx="13">
                  <c:v>6.4315104723798103E-2</c:v>
                </c:pt>
                <c:pt idx="14">
                  <c:v>5.6294987183581897E-2</c:v>
                </c:pt>
                <c:pt idx="15">
                  <c:v>5.5175129103852798E-2</c:v>
                </c:pt>
                <c:pt idx="16">
                  <c:v>2.0333584723824821E-2</c:v>
                </c:pt>
                <c:pt idx="17">
                  <c:v>4.6169446820518802E-2</c:v>
                </c:pt>
                <c:pt idx="18">
                  <c:v>7.1707116753217143E-2</c:v>
                </c:pt>
                <c:pt idx="19">
                  <c:v>6.9420394499010801E-2</c:v>
                </c:pt>
                <c:pt idx="20">
                  <c:v>6.1992105106310341E-2</c:v>
                </c:pt>
                <c:pt idx="21">
                  <c:v>7.4656902532766523E-2</c:v>
                </c:pt>
                <c:pt idx="22">
                  <c:v>5.6452337945511022E-2</c:v>
                </c:pt>
                <c:pt idx="23">
                  <c:v>2.6626546803277879E-2</c:v>
                </c:pt>
                <c:pt idx="24">
                  <c:v>6.8197650986144262E-2</c:v>
                </c:pt>
                <c:pt idx="25">
                  <c:v>2.4659983340224709E-2</c:v>
                </c:pt>
                <c:pt idx="26">
                  <c:v>3.7978825132182981E-2</c:v>
                </c:pt>
                <c:pt idx="27">
                  <c:v>3.9760719326199033E-2</c:v>
                </c:pt>
                <c:pt idx="28">
                  <c:v>3.6685680818117149E-2</c:v>
                </c:pt>
                <c:pt idx="29">
                  <c:v>3.1786271695831168E-2</c:v>
                </c:pt>
                <c:pt idx="30">
                  <c:v>4.4071033381313199E-2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F8-4BFB-A07B-0E6A6598019E}"/>
            </c:ext>
          </c:extLst>
        </c:ser>
        <c:ser>
          <c:idx val="1"/>
          <c:order val="1"/>
          <c:tx>
            <c:v>重さ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'大磁石　内半径'!$AT$2:$AT$32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'大磁石　内半径'!$AX$2:$AX$32</c:f>
              <c:numCache>
                <c:formatCode>General</c:formatCode>
                <c:ptCount val="31"/>
                <c:pt idx="0">
                  <c:v>0.12635263871999999</c:v>
                </c:pt>
                <c:pt idx="1">
                  <c:v>0.12635263871999999</c:v>
                </c:pt>
                <c:pt idx="2">
                  <c:v>0.12635263871999999</c:v>
                </c:pt>
                <c:pt idx="3">
                  <c:v>0.12635263871999999</c:v>
                </c:pt>
                <c:pt idx="4">
                  <c:v>0.12635263871999999</c:v>
                </c:pt>
                <c:pt idx="5">
                  <c:v>0.12635263871999999</c:v>
                </c:pt>
                <c:pt idx="6">
                  <c:v>0.12635263871999999</c:v>
                </c:pt>
                <c:pt idx="7">
                  <c:v>0.12635263871999999</c:v>
                </c:pt>
                <c:pt idx="8">
                  <c:v>0.12635263871999999</c:v>
                </c:pt>
                <c:pt idx="9">
                  <c:v>0.12635263871999999</c:v>
                </c:pt>
                <c:pt idx="10">
                  <c:v>0.12635263871999999</c:v>
                </c:pt>
                <c:pt idx="11">
                  <c:v>0.12635263871999999</c:v>
                </c:pt>
                <c:pt idx="12">
                  <c:v>0.12635263871999999</c:v>
                </c:pt>
                <c:pt idx="13">
                  <c:v>0.12635263871999999</c:v>
                </c:pt>
                <c:pt idx="14">
                  <c:v>0.12635263871999999</c:v>
                </c:pt>
                <c:pt idx="15">
                  <c:v>0.12635263871999999</c:v>
                </c:pt>
                <c:pt idx="16">
                  <c:v>0.12635263871999999</c:v>
                </c:pt>
                <c:pt idx="17">
                  <c:v>0.12635263871999999</c:v>
                </c:pt>
                <c:pt idx="18">
                  <c:v>0.12635263871999999</c:v>
                </c:pt>
                <c:pt idx="19">
                  <c:v>0.12635263871999999</c:v>
                </c:pt>
                <c:pt idx="20">
                  <c:v>0.12635263871999999</c:v>
                </c:pt>
                <c:pt idx="21">
                  <c:v>0.12635263871999999</c:v>
                </c:pt>
                <c:pt idx="22">
                  <c:v>0.12635263871999999</c:v>
                </c:pt>
                <c:pt idx="23">
                  <c:v>0.12635263871999999</c:v>
                </c:pt>
                <c:pt idx="24">
                  <c:v>0.12635263871999999</c:v>
                </c:pt>
                <c:pt idx="25">
                  <c:v>0.12635263871999999</c:v>
                </c:pt>
                <c:pt idx="26">
                  <c:v>0.12635263871999999</c:v>
                </c:pt>
                <c:pt idx="27">
                  <c:v>0.12635263871999999</c:v>
                </c:pt>
                <c:pt idx="28">
                  <c:v>0.12635263871999999</c:v>
                </c:pt>
                <c:pt idx="29">
                  <c:v>0.12635263871999999</c:v>
                </c:pt>
                <c:pt idx="30">
                  <c:v>0.12635263871999999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F8-4BFB-A07B-0E6A65980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514712"/>
        <c:axId val="513517664"/>
      </c:lineChart>
      <c:catAx>
        <c:axId val="51351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3517664"/>
        <c:crosses val="autoZero"/>
        <c:auto val="1"/>
        <c:lblAlgn val="ctr"/>
        <c:lblOffset val="100"/>
        <c:noMultiLvlLbl val="0"/>
      </c:catAx>
      <c:valAx>
        <c:axId val="51351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351471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内半径（大）</a:t>
            </a:r>
            <a:r>
              <a:rPr lang="en-US" altLang="ja-JP"/>
              <a:t>25㎜</a:t>
            </a:r>
            <a:endParaRPr lang="ja-JP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磁力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'大磁石　内半径'!$AY$2:$AY$34</c:f>
              <c:strCache>
                <c:ptCount val="33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2">
                  <c:v>内半径25mm</c:v>
                </c:pt>
              </c:strCache>
            </c:strRef>
          </c:cat>
          <c:val>
            <c:numRef>
              <c:f>'大磁石　内半径'!$BB$2:$BB$32</c:f>
              <c:numCache>
                <c:formatCode>General</c:formatCode>
                <c:ptCount val="31"/>
                <c:pt idx="0">
                  <c:v>6.189089969404862E-3</c:v>
                </c:pt>
                <c:pt idx="1">
                  <c:v>3.0231867703632911E-2</c:v>
                </c:pt>
                <c:pt idx="2">
                  <c:v>3.9223100530420781E-2</c:v>
                </c:pt>
                <c:pt idx="3">
                  <c:v>2.9941690772621151E-2</c:v>
                </c:pt>
                <c:pt idx="4">
                  <c:v>3.8876590572203072E-2</c:v>
                </c:pt>
                <c:pt idx="5">
                  <c:v>3.3294883797030203E-2</c:v>
                </c:pt>
                <c:pt idx="6">
                  <c:v>4.7038708796660868E-2</c:v>
                </c:pt>
                <c:pt idx="7">
                  <c:v>6.7171703151873832E-2</c:v>
                </c:pt>
                <c:pt idx="8">
                  <c:v>5.6285112704142513E-2</c:v>
                </c:pt>
                <c:pt idx="9">
                  <c:v>6.8674668616674109E-2</c:v>
                </c:pt>
                <c:pt idx="10">
                  <c:v>6.7924580009417382E-2</c:v>
                </c:pt>
                <c:pt idx="11">
                  <c:v>6.5598947931024582E-2</c:v>
                </c:pt>
                <c:pt idx="12">
                  <c:v>7.0411400690697346E-2</c:v>
                </c:pt>
                <c:pt idx="13">
                  <c:v>6.4349379304539336E-2</c:v>
                </c:pt>
                <c:pt idx="14">
                  <c:v>4.5633027245923261E-2</c:v>
                </c:pt>
                <c:pt idx="15">
                  <c:v>5.3986718029812433E-2</c:v>
                </c:pt>
                <c:pt idx="16">
                  <c:v>6.0056729526166731E-2</c:v>
                </c:pt>
                <c:pt idx="17">
                  <c:v>5.7748124865197321E-2</c:v>
                </c:pt>
                <c:pt idx="18">
                  <c:v>5.6117128712279203E-2</c:v>
                </c:pt>
                <c:pt idx="19">
                  <c:v>3.9356488320358422E-2</c:v>
                </c:pt>
                <c:pt idx="20">
                  <c:v>4.492686422372684E-2</c:v>
                </c:pt>
                <c:pt idx="21">
                  <c:v>5.8581412551873498E-2</c:v>
                </c:pt>
                <c:pt idx="22">
                  <c:v>5.1828724484400887E-2</c:v>
                </c:pt>
                <c:pt idx="23">
                  <c:v>5.5690658664078373E-2</c:v>
                </c:pt>
                <c:pt idx="24">
                  <c:v>3.4661849158558328E-2</c:v>
                </c:pt>
                <c:pt idx="25">
                  <c:v>6.2811689111683403E-2</c:v>
                </c:pt>
                <c:pt idx="26">
                  <c:v>5.1482256350871461E-2</c:v>
                </c:pt>
                <c:pt idx="27">
                  <c:v>4.2281596089497851E-2</c:v>
                </c:pt>
                <c:pt idx="28">
                  <c:v>3.43444006145006E-2</c:v>
                </c:pt>
                <c:pt idx="29">
                  <c:v>2.5507578415256901E-2</c:v>
                </c:pt>
                <c:pt idx="30">
                  <c:v>3.1159835268261209E-2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65-4CF2-AFE1-63A38ED12A79}"/>
            </c:ext>
          </c:extLst>
        </c:ser>
        <c:ser>
          <c:idx val="1"/>
          <c:order val="1"/>
          <c:tx>
            <c:v>重さ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'大磁石　内半径'!$AY$2:$AY$34</c:f>
              <c:strCache>
                <c:ptCount val="33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2">
                  <c:v>内半径25mm</c:v>
                </c:pt>
              </c:strCache>
            </c:strRef>
          </c:cat>
          <c:val>
            <c:numRef>
              <c:f>'大磁石　内半径'!$BC$2:$BC$32</c:f>
              <c:numCache>
                <c:formatCode>General</c:formatCode>
                <c:ptCount val="31"/>
                <c:pt idx="0">
                  <c:v>0.12635263871999999</c:v>
                </c:pt>
                <c:pt idx="1">
                  <c:v>0.12635263871999999</c:v>
                </c:pt>
                <c:pt idx="2">
                  <c:v>0.12635263871999999</c:v>
                </c:pt>
                <c:pt idx="3">
                  <c:v>0.12635263871999999</c:v>
                </c:pt>
                <c:pt idx="4">
                  <c:v>0.12635263871999999</c:v>
                </c:pt>
                <c:pt idx="5">
                  <c:v>0.12635263871999999</c:v>
                </c:pt>
                <c:pt idx="6">
                  <c:v>0.12635263871999999</c:v>
                </c:pt>
                <c:pt idx="7">
                  <c:v>0.12635263871999999</c:v>
                </c:pt>
                <c:pt idx="8">
                  <c:v>0.12635263871999999</c:v>
                </c:pt>
                <c:pt idx="9">
                  <c:v>0.12635263871999999</c:v>
                </c:pt>
                <c:pt idx="10">
                  <c:v>0.12635263871999999</c:v>
                </c:pt>
                <c:pt idx="11">
                  <c:v>0.12635263871999999</c:v>
                </c:pt>
                <c:pt idx="12">
                  <c:v>0.12635263871999999</c:v>
                </c:pt>
                <c:pt idx="13">
                  <c:v>0.12635263871999999</c:v>
                </c:pt>
                <c:pt idx="14">
                  <c:v>0.12635263871999999</c:v>
                </c:pt>
                <c:pt idx="15">
                  <c:v>0.12635263871999999</c:v>
                </c:pt>
                <c:pt idx="16">
                  <c:v>0.12635263871999999</c:v>
                </c:pt>
                <c:pt idx="17">
                  <c:v>0.12635263871999999</c:v>
                </c:pt>
                <c:pt idx="18">
                  <c:v>0.12635263871999999</c:v>
                </c:pt>
                <c:pt idx="19">
                  <c:v>0.12635263871999999</c:v>
                </c:pt>
                <c:pt idx="20">
                  <c:v>0.12635263871999999</c:v>
                </c:pt>
                <c:pt idx="21">
                  <c:v>0.12635263871999999</c:v>
                </c:pt>
                <c:pt idx="22">
                  <c:v>0.12635263871999999</c:v>
                </c:pt>
                <c:pt idx="23">
                  <c:v>0.12635263871999999</c:v>
                </c:pt>
                <c:pt idx="24">
                  <c:v>0.12635263871999999</c:v>
                </c:pt>
                <c:pt idx="25">
                  <c:v>0.12635263871999999</c:v>
                </c:pt>
                <c:pt idx="26">
                  <c:v>0.12635263871999999</c:v>
                </c:pt>
                <c:pt idx="27">
                  <c:v>0.12635263871999999</c:v>
                </c:pt>
                <c:pt idx="28">
                  <c:v>0.12635263871999999</c:v>
                </c:pt>
                <c:pt idx="29">
                  <c:v>0.12635263871999999</c:v>
                </c:pt>
                <c:pt idx="30">
                  <c:v>0.12635263871999999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65-4CF2-AFE1-63A38ED12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515368"/>
        <c:axId val="513507824"/>
      </c:lineChart>
      <c:catAx>
        <c:axId val="513515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z</a:t>
                </a:r>
                <a:r>
                  <a:rPr lang="ja-JP" altLang="en-US"/>
                  <a:t>方向距離（ｍｍ）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3507824"/>
        <c:crosses val="autoZero"/>
        <c:auto val="1"/>
        <c:lblAlgn val="ctr"/>
        <c:lblOffset val="100"/>
        <c:noMultiLvlLbl val="0"/>
      </c:catAx>
      <c:valAx>
        <c:axId val="51350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z</a:t>
                </a:r>
                <a:r>
                  <a:rPr lang="ja-JP" altLang="en-US"/>
                  <a:t>方向磁力（</a:t>
                </a:r>
                <a:r>
                  <a:rPr lang="en-US" altLang="ja-JP"/>
                  <a:t>N)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3515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厚さ（大）</a:t>
            </a:r>
            <a:r>
              <a:rPr lang="en-US" altLang="ja-JP"/>
              <a:t>5㎜</a:t>
            </a:r>
            <a:endParaRPr lang="ja-JP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磁力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'大磁石　厚さ'!$A$2:$A$32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'大磁石　厚さ'!$D$2:$D$32</c:f>
              <c:numCache>
                <c:formatCode>General</c:formatCode>
                <c:ptCount val="31"/>
                <c:pt idx="0">
                  <c:v>2.7686112493408171E-2</c:v>
                </c:pt>
                <c:pt idx="1">
                  <c:v>2.5167102163892299E-2</c:v>
                </c:pt>
                <c:pt idx="2">
                  <c:v>1.7317413731028561E-2</c:v>
                </c:pt>
                <c:pt idx="3">
                  <c:v>2.4061573077711049E-2</c:v>
                </c:pt>
                <c:pt idx="4">
                  <c:v>8.3467691092201125E-3</c:v>
                </c:pt>
                <c:pt idx="5">
                  <c:v>2.9454014634497209E-2</c:v>
                </c:pt>
                <c:pt idx="6">
                  <c:v>3.5643431607352928E-2</c:v>
                </c:pt>
                <c:pt idx="7">
                  <c:v>3.0230907798686708E-2</c:v>
                </c:pt>
                <c:pt idx="8">
                  <c:v>2.783343466315959E-2</c:v>
                </c:pt>
                <c:pt idx="9">
                  <c:v>3.2446858316110827E-2</c:v>
                </c:pt>
                <c:pt idx="10">
                  <c:v>4.17721710129643E-2</c:v>
                </c:pt>
                <c:pt idx="11">
                  <c:v>4.0582948680685647E-2</c:v>
                </c:pt>
                <c:pt idx="12">
                  <c:v>4.172363461561082E-3</c:v>
                </c:pt>
                <c:pt idx="13">
                  <c:v>2.0507719225255312E-2</c:v>
                </c:pt>
                <c:pt idx="14">
                  <c:v>1.6503348164929869E-2</c:v>
                </c:pt>
                <c:pt idx="15">
                  <c:v>2.8539646276051628E-3</c:v>
                </c:pt>
                <c:pt idx="16">
                  <c:v>1.1935708752215069E-2</c:v>
                </c:pt>
                <c:pt idx="17">
                  <c:v>1.191019117018358E-2</c:v>
                </c:pt>
                <c:pt idx="18">
                  <c:v>1.672946254036959E-2</c:v>
                </c:pt>
                <c:pt idx="19">
                  <c:v>8.6204583286559281E-3</c:v>
                </c:pt>
                <c:pt idx="20">
                  <c:v>1.5738830295715291E-2</c:v>
                </c:pt>
                <c:pt idx="21">
                  <c:v>1.6600578417204338E-2</c:v>
                </c:pt>
                <c:pt idx="22">
                  <c:v>4.9592970132054286E-3</c:v>
                </c:pt>
                <c:pt idx="23">
                  <c:v>1.7536743348813739E-2</c:v>
                </c:pt>
                <c:pt idx="24">
                  <c:v>1.163040798520901E-2</c:v>
                </c:pt>
                <c:pt idx="25">
                  <c:v>9.9566334895460039E-3</c:v>
                </c:pt>
                <c:pt idx="26">
                  <c:v>8.7231533412977912E-3</c:v>
                </c:pt>
                <c:pt idx="27">
                  <c:v>1.215555510592309E-2</c:v>
                </c:pt>
                <c:pt idx="28">
                  <c:v>1.7604098090832802E-2</c:v>
                </c:pt>
                <c:pt idx="29">
                  <c:v>-4.6592029024265557E-3</c:v>
                </c:pt>
                <c:pt idx="30">
                  <c:v>-8.3954165540859483E-3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2C-499D-BDC3-E296908F1FFD}"/>
            </c:ext>
          </c:extLst>
        </c:ser>
        <c:ser>
          <c:idx val="1"/>
          <c:order val="1"/>
          <c:tx>
            <c:v>重さ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'大磁石　厚さ'!$A$2:$A$32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'大磁石　厚さ'!$E$2:$E$32</c:f>
              <c:numCache>
                <c:formatCode>General</c:formatCode>
                <c:ptCount val="31"/>
                <c:pt idx="0">
                  <c:v>0.12635263871999999</c:v>
                </c:pt>
                <c:pt idx="1">
                  <c:v>0.12635263871999999</c:v>
                </c:pt>
                <c:pt idx="2">
                  <c:v>0.12635263871999999</c:v>
                </c:pt>
                <c:pt idx="3">
                  <c:v>0.12635263871999999</c:v>
                </c:pt>
                <c:pt idx="4">
                  <c:v>0.12635263871999999</c:v>
                </c:pt>
                <c:pt idx="5">
                  <c:v>0.12635263871999999</c:v>
                </c:pt>
                <c:pt idx="6">
                  <c:v>0.12635263871999999</c:v>
                </c:pt>
                <c:pt idx="7">
                  <c:v>0.12635263871999999</c:v>
                </c:pt>
                <c:pt idx="8">
                  <c:v>0.12635263871999999</c:v>
                </c:pt>
                <c:pt idx="9">
                  <c:v>0.12635263871999999</c:v>
                </c:pt>
                <c:pt idx="10">
                  <c:v>0.12635263871999999</c:v>
                </c:pt>
                <c:pt idx="11">
                  <c:v>0.12635263871999999</c:v>
                </c:pt>
                <c:pt idx="12">
                  <c:v>0.12635263871999999</c:v>
                </c:pt>
                <c:pt idx="13">
                  <c:v>0.12635263871999999</c:v>
                </c:pt>
                <c:pt idx="14">
                  <c:v>0.12635263871999999</c:v>
                </c:pt>
                <c:pt idx="15">
                  <c:v>0.12635263871999999</c:v>
                </c:pt>
                <c:pt idx="16">
                  <c:v>0.12635263871999999</c:v>
                </c:pt>
                <c:pt idx="17">
                  <c:v>0.12635263871999999</c:v>
                </c:pt>
                <c:pt idx="18">
                  <c:v>0.12635263871999999</c:v>
                </c:pt>
                <c:pt idx="19">
                  <c:v>0.12635263871999999</c:v>
                </c:pt>
                <c:pt idx="20">
                  <c:v>0.12635263871999999</c:v>
                </c:pt>
                <c:pt idx="21">
                  <c:v>0.12635263871999999</c:v>
                </c:pt>
                <c:pt idx="22">
                  <c:v>0.12635263871999999</c:v>
                </c:pt>
                <c:pt idx="23">
                  <c:v>0.12635263871999999</c:v>
                </c:pt>
                <c:pt idx="24">
                  <c:v>0.12635263871999999</c:v>
                </c:pt>
                <c:pt idx="25">
                  <c:v>0.12635263871999999</c:v>
                </c:pt>
                <c:pt idx="26">
                  <c:v>0.12635263871999999</c:v>
                </c:pt>
                <c:pt idx="27">
                  <c:v>0.12635263871999999</c:v>
                </c:pt>
                <c:pt idx="28">
                  <c:v>0.12635263871999999</c:v>
                </c:pt>
                <c:pt idx="29">
                  <c:v>0.12635263871999999</c:v>
                </c:pt>
                <c:pt idx="30">
                  <c:v>0.12635263871999999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2C-499D-BDC3-E296908F1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002936"/>
        <c:axId val="578001624"/>
      </c:lineChart>
      <c:catAx>
        <c:axId val="578002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z</a:t>
                </a:r>
                <a:r>
                  <a:rPr lang="ja-JP" altLang="en-US"/>
                  <a:t>方向距離（ｍｍ）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8001624"/>
        <c:crosses val="autoZero"/>
        <c:auto val="1"/>
        <c:lblAlgn val="ctr"/>
        <c:lblOffset val="100"/>
        <c:noMultiLvlLbl val="0"/>
      </c:catAx>
      <c:valAx>
        <c:axId val="57800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z</a:t>
                </a:r>
                <a:r>
                  <a:rPr lang="ja-JP" altLang="en-US"/>
                  <a:t>方向磁力（</a:t>
                </a:r>
                <a:r>
                  <a:rPr lang="en-US" altLang="ja-JP"/>
                  <a:t>N)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8002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厚さ（大）</a:t>
            </a:r>
            <a:r>
              <a:rPr lang="en-US" altLang="ja-JP"/>
              <a:t>6㎜</a:t>
            </a:r>
            <a:endParaRPr lang="ja-JP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磁力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'大磁石　厚さ'!$F$2:$F$32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'大磁石　厚さ'!$I$2:$I$32</c:f>
              <c:numCache>
                <c:formatCode>General</c:formatCode>
                <c:ptCount val="31"/>
                <c:pt idx="0">
                  <c:v>3.3661933358498333E-2</c:v>
                </c:pt>
                <c:pt idx="1">
                  <c:v>3.3148580084221758E-2</c:v>
                </c:pt>
                <c:pt idx="2">
                  <c:v>4.5833400615652373E-2</c:v>
                </c:pt>
                <c:pt idx="3">
                  <c:v>4.4622958419662552E-2</c:v>
                </c:pt>
                <c:pt idx="4">
                  <c:v>4.8170657203076173E-2</c:v>
                </c:pt>
                <c:pt idx="5">
                  <c:v>3.4375112668778518E-2</c:v>
                </c:pt>
                <c:pt idx="6">
                  <c:v>5.1354078769940401E-2</c:v>
                </c:pt>
                <c:pt idx="7">
                  <c:v>2.3061211615380921E-2</c:v>
                </c:pt>
                <c:pt idx="8">
                  <c:v>2.3355076920868679E-2</c:v>
                </c:pt>
                <c:pt idx="9">
                  <c:v>1.6023313036641632E-2</c:v>
                </c:pt>
                <c:pt idx="10">
                  <c:v>1.766941703624916E-2</c:v>
                </c:pt>
                <c:pt idx="11">
                  <c:v>2.7216153427323048E-2</c:v>
                </c:pt>
                <c:pt idx="12">
                  <c:v>2.2927755757144459E-2</c:v>
                </c:pt>
                <c:pt idx="13">
                  <c:v>8.3609286695144683E-3</c:v>
                </c:pt>
                <c:pt idx="14">
                  <c:v>1.1928380017377021E-2</c:v>
                </c:pt>
                <c:pt idx="15">
                  <c:v>1.1805374651758811E-2</c:v>
                </c:pt>
                <c:pt idx="16">
                  <c:v>2.8677744517094719E-2</c:v>
                </c:pt>
                <c:pt idx="17">
                  <c:v>2.8606486488338079E-2</c:v>
                </c:pt>
                <c:pt idx="18">
                  <c:v>3.1614569540715641E-2</c:v>
                </c:pt>
                <c:pt idx="19">
                  <c:v>2.100066431364744E-2</c:v>
                </c:pt>
                <c:pt idx="20">
                  <c:v>2.8002947890551581E-2</c:v>
                </c:pt>
                <c:pt idx="21">
                  <c:v>1.815735796595536E-2</c:v>
                </c:pt>
                <c:pt idx="22">
                  <c:v>2.0134756286024642E-2</c:v>
                </c:pt>
                <c:pt idx="23">
                  <c:v>8.6678948809798609E-3</c:v>
                </c:pt>
                <c:pt idx="24">
                  <c:v>1.4674900252926009E-2</c:v>
                </c:pt>
                <c:pt idx="25">
                  <c:v>1.752439674888375E-3</c:v>
                </c:pt>
                <c:pt idx="26">
                  <c:v>-4.7608693911750377E-3</c:v>
                </c:pt>
                <c:pt idx="27">
                  <c:v>-5.468469667036604E-4</c:v>
                </c:pt>
                <c:pt idx="28">
                  <c:v>1.830293332519246E-2</c:v>
                </c:pt>
                <c:pt idx="29">
                  <c:v>-6.5570679628194784E-3</c:v>
                </c:pt>
                <c:pt idx="30">
                  <c:v>4.2997248778703003E-3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1C-4493-A4F5-9151F906B156}"/>
            </c:ext>
          </c:extLst>
        </c:ser>
        <c:ser>
          <c:idx val="1"/>
          <c:order val="1"/>
          <c:tx>
            <c:v>重さ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'大磁石　厚さ'!$F$2:$F$32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'大磁石　厚さ'!$J$2:$J$32</c:f>
              <c:numCache>
                <c:formatCode>General</c:formatCode>
                <c:ptCount val="31"/>
                <c:pt idx="0">
                  <c:v>0.12635263871999999</c:v>
                </c:pt>
                <c:pt idx="1">
                  <c:v>0.12635263871999999</c:v>
                </c:pt>
                <c:pt idx="2">
                  <c:v>0.12635263871999999</c:v>
                </c:pt>
                <c:pt idx="3">
                  <c:v>0.12635263871999999</c:v>
                </c:pt>
                <c:pt idx="4">
                  <c:v>0.12635263871999999</c:v>
                </c:pt>
                <c:pt idx="5">
                  <c:v>0.12635263871999999</c:v>
                </c:pt>
                <c:pt idx="6">
                  <c:v>0.12635263871999999</c:v>
                </c:pt>
                <c:pt idx="7">
                  <c:v>0.12635263871999999</c:v>
                </c:pt>
                <c:pt idx="8">
                  <c:v>0.12635263871999999</c:v>
                </c:pt>
                <c:pt idx="9">
                  <c:v>0.12635263871999999</c:v>
                </c:pt>
                <c:pt idx="10">
                  <c:v>0.12635263871999999</c:v>
                </c:pt>
                <c:pt idx="11">
                  <c:v>0.12635263871999999</c:v>
                </c:pt>
                <c:pt idx="12">
                  <c:v>0.12635263871999999</c:v>
                </c:pt>
                <c:pt idx="13">
                  <c:v>0.12635263871999999</c:v>
                </c:pt>
                <c:pt idx="14">
                  <c:v>0.12635263871999999</c:v>
                </c:pt>
                <c:pt idx="15">
                  <c:v>0.12635263871999999</c:v>
                </c:pt>
                <c:pt idx="16">
                  <c:v>0.12635263871999999</c:v>
                </c:pt>
                <c:pt idx="17">
                  <c:v>0.12635263871999999</c:v>
                </c:pt>
                <c:pt idx="18">
                  <c:v>0.12635263871999999</c:v>
                </c:pt>
                <c:pt idx="19">
                  <c:v>0.12635263871999999</c:v>
                </c:pt>
                <c:pt idx="20">
                  <c:v>0.12635263871999999</c:v>
                </c:pt>
                <c:pt idx="21">
                  <c:v>0.12635263871999999</c:v>
                </c:pt>
                <c:pt idx="22">
                  <c:v>0.12635263871999999</c:v>
                </c:pt>
                <c:pt idx="23">
                  <c:v>0.12635263871999999</c:v>
                </c:pt>
                <c:pt idx="24">
                  <c:v>0.12635263871999999</c:v>
                </c:pt>
                <c:pt idx="25">
                  <c:v>0.12635263871999999</c:v>
                </c:pt>
                <c:pt idx="26">
                  <c:v>0.12635263871999999</c:v>
                </c:pt>
                <c:pt idx="27">
                  <c:v>0.12635263871999999</c:v>
                </c:pt>
                <c:pt idx="28">
                  <c:v>0.12635263871999999</c:v>
                </c:pt>
                <c:pt idx="29">
                  <c:v>0.12635263871999999</c:v>
                </c:pt>
                <c:pt idx="30">
                  <c:v>0.12635263871999999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1C-4493-A4F5-9151F906B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74688"/>
        <c:axId val="600677640"/>
      </c:lineChart>
      <c:catAx>
        <c:axId val="6006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0677640"/>
        <c:crosses val="autoZero"/>
        <c:auto val="1"/>
        <c:lblAlgn val="ctr"/>
        <c:lblOffset val="100"/>
        <c:noMultiLvlLbl val="0"/>
      </c:catAx>
      <c:valAx>
        <c:axId val="60067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067468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厚さ（大）</a:t>
            </a:r>
            <a:r>
              <a:rPr lang="en-US" altLang="ja-JP"/>
              <a:t>7㎜</a:t>
            </a:r>
            <a:endParaRPr lang="ja-JP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磁力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'大磁石　厚さ'!$K$2:$K$32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'大磁石　厚さ'!$N$2:$N$32</c:f>
              <c:numCache>
                <c:formatCode>General</c:formatCode>
                <c:ptCount val="31"/>
                <c:pt idx="0">
                  <c:v>4.4122290078788783E-2</c:v>
                </c:pt>
                <c:pt idx="1">
                  <c:v>4.4142932184540323E-2</c:v>
                </c:pt>
                <c:pt idx="2">
                  <c:v>4.5397151088990777E-2</c:v>
                </c:pt>
                <c:pt idx="3">
                  <c:v>5.1972262855965887E-2</c:v>
                </c:pt>
                <c:pt idx="4">
                  <c:v>4.6374167421194927E-2</c:v>
                </c:pt>
                <c:pt idx="5">
                  <c:v>5.1847651726319353E-2</c:v>
                </c:pt>
                <c:pt idx="6">
                  <c:v>5.4713114406256487E-2</c:v>
                </c:pt>
                <c:pt idx="7">
                  <c:v>4.5224502522211253E-2</c:v>
                </c:pt>
                <c:pt idx="8">
                  <c:v>4.6402434212087597E-2</c:v>
                </c:pt>
                <c:pt idx="9">
                  <c:v>5.302816346409665E-3</c:v>
                </c:pt>
                <c:pt idx="10">
                  <c:v>4.3933198118024423E-2</c:v>
                </c:pt>
                <c:pt idx="11">
                  <c:v>1.6319228361032941E-2</c:v>
                </c:pt>
                <c:pt idx="12">
                  <c:v>3.3774035691952801E-2</c:v>
                </c:pt>
                <c:pt idx="13">
                  <c:v>3.8391196059806697E-2</c:v>
                </c:pt>
                <c:pt idx="14">
                  <c:v>1.385715905535672E-2</c:v>
                </c:pt>
                <c:pt idx="15">
                  <c:v>4.8039040151479001E-2</c:v>
                </c:pt>
                <c:pt idx="16">
                  <c:v>2.1811475573524159E-2</c:v>
                </c:pt>
                <c:pt idx="17">
                  <c:v>1.9548354986467131E-2</c:v>
                </c:pt>
                <c:pt idx="18">
                  <c:v>4.6395748191450953E-2</c:v>
                </c:pt>
                <c:pt idx="19">
                  <c:v>3.1871868703550271E-2</c:v>
                </c:pt>
                <c:pt idx="20">
                  <c:v>3.3041841445790393E-2</c:v>
                </c:pt>
                <c:pt idx="21">
                  <c:v>2.4703536729710748E-2</c:v>
                </c:pt>
                <c:pt idx="22">
                  <c:v>3.4927413412047158E-2</c:v>
                </c:pt>
                <c:pt idx="23">
                  <c:v>2.831775137895429E-2</c:v>
                </c:pt>
                <c:pt idx="24">
                  <c:v>2.741828769592548E-2</c:v>
                </c:pt>
                <c:pt idx="25">
                  <c:v>1.0536021800736321E-2</c:v>
                </c:pt>
                <c:pt idx="26">
                  <c:v>2.3316805833267801E-2</c:v>
                </c:pt>
                <c:pt idx="27">
                  <c:v>4.0738692199849564E-3</c:v>
                </c:pt>
                <c:pt idx="28">
                  <c:v>2.4528098679005961E-2</c:v>
                </c:pt>
                <c:pt idx="29">
                  <c:v>1.724868009624397E-2</c:v>
                </c:pt>
                <c:pt idx="30">
                  <c:v>1.6748329715389469E-2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B5-4557-B946-080824F25AA4}"/>
            </c:ext>
          </c:extLst>
        </c:ser>
        <c:ser>
          <c:idx val="1"/>
          <c:order val="1"/>
          <c:tx>
            <c:v>重さ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'大磁石　厚さ'!$K$2:$K$32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'大磁石　厚さ'!$O$2:$O$32</c:f>
              <c:numCache>
                <c:formatCode>General</c:formatCode>
                <c:ptCount val="31"/>
                <c:pt idx="0">
                  <c:v>0.12635263871999999</c:v>
                </c:pt>
                <c:pt idx="1">
                  <c:v>0.12635263871999999</c:v>
                </c:pt>
                <c:pt idx="2">
                  <c:v>0.12635263871999999</c:v>
                </c:pt>
                <c:pt idx="3">
                  <c:v>0.12635263871999999</c:v>
                </c:pt>
                <c:pt idx="4">
                  <c:v>0.12635263871999999</c:v>
                </c:pt>
                <c:pt idx="5">
                  <c:v>0.12635263871999999</c:v>
                </c:pt>
                <c:pt idx="6">
                  <c:v>0.12635263871999999</c:v>
                </c:pt>
                <c:pt idx="7">
                  <c:v>0.12635263871999999</c:v>
                </c:pt>
                <c:pt idx="8">
                  <c:v>0.12635263871999999</c:v>
                </c:pt>
                <c:pt idx="9">
                  <c:v>0.12635263871999999</c:v>
                </c:pt>
                <c:pt idx="10">
                  <c:v>0.12635263871999999</c:v>
                </c:pt>
                <c:pt idx="11">
                  <c:v>0.12635263871999999</c:v>
                </c:pt>
                <c:pt idx="12">
                  <c:v>0.12635263871999999</c:v>
                </c:pt>
                <c:pt idx="13">
                  <c:v>0.12635263871999999</c:v>
                </c:pt>
                <c:pt idx="14">
                  <c:v>0.12635263871999999</c:v>
                </c:pt>
                <c:pt idx="15">
                  <c:v>0.12635263871999999</c:v>
                </c:pt>
                <c:pt idx="16">
                  <c:v>0.12635263871999999</c:v>
                </c:pt>
                <c:pt idx="17">
                  <c:v>0.12635263871999999</c:v>
                </c:pt>
                <c:pt idx="18">
                  <c:v>0.12635263871999999</c:v>
                </c:pt>
                <c:pt idx="19">
                  <c:v>0.12635263871999999</c:v>
                </c:pt>
                <c:pt idx="20">
                  <c:v>0.12635263871999999</c:v>
                </c:pt>
                <c:pt idx="21">
                  <c:v>0.12635263871999999</c:v>
                </c:pt>
                <c:pt idx="22">
                  <c:v>0.12635263871999999</c:v>
                </c:pt>
                <c:pt idx="23">
                  <c:v>0.12635263871999999</c:v>
                </c:pt>
                <c:pt idx="24">
                  <c:v>0.12635263871999999</c:v>
                </c:pt>
                <c:pt idx="25">
                  <c:v>0.12635263871999999</c:v>
                </c:pt>
                <c:pt idx="26">
                  <c:v>0.12635263871999999</c:v>
                </c:pt>
                <c:pt idx="27">
                  <c:v>0.12635263871999999</c:v>
                </c:pt>
                <c:pt idx="28">
                  <c:v>0.12635263871999999</c:v>
                </c:pt>
                <c:pt idx="29">
                  <c:v>0.12635263871999999</c:v>
                </c:pt>
                <c:pt idx="30">
                  <c:v>0.12635263871999999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B5-4557-B946-080824F25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87480"/>
        <c:axId val="600685512"/>
      </c:lineChart>
      <c:catAx>
        <c:axId val="60068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0685512"/>
        <c:crosses val="autoZero"/>
        <c:auto val="1"/>
        <c:lblAlgn val="ctr"/>
        <c:lblOffset val="100"/>
        <c:noMultiLvlLbl val="0"/>
      </c:catAx>
      <c:valAx>
        <c:axId val="60068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068748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厚さ（大）</a:t>
            </a:r>
            <a:r>
              <a:rPr lang="en-US" altLang="ja-JP"/>
              <a:t>8㎜</a:t>
            </a:r>
            <a:endParaRPr lang="ja-JP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磁力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'大磁石　厚さ'!$P$2:$P$34</c:f>
              <c:strCache>
                <c:ptCount val="33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2">
                  <c:v>厚さ8mm</c:v>
                </c:pt>
              </c:strCache>
            </c:strRef>
          </c:cat>
          <c:val>
            <c:numRef>
              <c:f>'大磁石　厚さ'!$S$2:$S$32</c:f>
              <c:numCache>
                <c:formatCode>General</c:formatCode>
                <c:ptCount val="31"/>
                <c:pt idx="0">
                  <c:v>4.3085151496175027E-2</c:v>
                </c:pt>
                <c:pt idx="1">
                  <c:v>5.2515343690366277E-2</c:v>
                </c:pt>
                <c:pt idx="2">
                  <c:v>5.9537981789095619E-2</c:v>
                </c:pt>
                <c:pt idx="3">
                  <c:v>5.8016955205853281E-2</c:v>
                </c:pt>
                <c:pt idx="4">
                  <c:v>6.8992434763287952E-2</c:v>
                </c:pt>
                <c:pt idx="5">
                  <c:v>6.3889446675058234E-2</c:v>
                </c:pt>
                <c:pt idx="6">
                  <c:v>7.2806129143366011E-2</c:v>
                </c:pt>
                <c:pt idx="7">
                  <c:v>6.236997423751213E-2</c:v>
                </c:pt>
                <c:pt idx="8">
                  <c:v>4.2112689402660088E-2</c:v>
                </c:pt>
                <c:pt idx="9">
                  <c:v>5.735506431403966E-2</c:v>
                </c:pt>
                <c:pt idx="10">
                  <c:v>6.9393270845486993E-2</c:v>
                </c:pt>
                <c:pt idx="11">
                  <c:v>4.2984367123708303E-2</c:v>
                </c:pt>
                <c:pt idx="12">
                  <c:v>3.989264416238221E-2</c:v>
                </c:pt>
                <c:pt idx="13">
                  <c:v>4.6807431556710147E-2</c:v>
                </c:pt>
                <c:pt idx="14">
                  <c:v>3.7419856576550663E-2</c:v>
                </c:pt>
                <c:pt idx="15">
                  <c:v>3.2315449098986399E-2</c:v>
                </c:pt>
                <c:pt idx="16">
                  <c:v>4.8260003895777427E-2</c:v>
                </c:pt>
                <c:pt idx="17">
                  <c:v>4.131678643128097E-2</c:v>
                </c:pt>
                <c:pt idx="18">
                  <c:v>5.0951356031128409E-2</c:v>
                </c:pt>
                <c:pt idx="19">
                  <c:v>3.6905579228810749E-2</c:v>
                </c:pt>
                <c:pt idx="20">
                  <c:v>5.8308381440301968E-2</c:v>
                </c:pt>
                <c:pt idx="21">
                  <c:v>5.386380549948569E-2</c:v>
                </c:pt>
                <c:pt idx="22">
                  <c:v>4.041702116877019E-2</c:v>
                </c:pt>
                <c:pt idx="23">
                  <c:v>4.5023239718724663E-2</c:v>
                </c:pt>
                <c:pt idx="24">
                  <c:v>4.3682762148417278E-2</c:v>
                </c:pt>
                <c:pt idx="25">
                  <c:v>2.8331622750704211E-2</c:v>
                </c:pt>
                <c:pt idx="26">
                  <c:v>2.2717728813304739E-2</c:v>
                </c:pt>
                <c:pt idx="27">
                  <c:v>1.7972565592666981E-2</c:v>
                </c:pt>
                <c:pt idx="28">
                  <c:v>2.956639473378108E-2</c:v>
                </c:pt>
                <c:pt idx="29">
                  <c:v>2.2184039381220499E-2</c:v>
                </c:pt>
                <c:pt idx="30">
                  <c:v>2.3586059392832679E-2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12-43BB-A3DE-78988CDCE85C}"/>
            </c:ext>
          </c:extLst>
        </c:ser>
        <c:ser>
          <c:idx val="1"/>
          <c:order val="1"/>
          <c:tx>
            <c:v>重さ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'大磁石　厚さ'!$P$2:$P$34</c:f>
              <c:strCache>
                <c:ptCount val="33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2">
                  <c:v>厚さ8mm</c:v>
                </c:pt>
              </c:strCache>
            </c:strRef>
          </c:cat>
          <c:val>
            <c:numRef>
              <c:f>'大磁石　厚さ'!$T$2:$T$32</c:f>
              <c:numCache>
                <c:formatCode>General</c:formatCode>
                <c:ptCount val="31"/>
                <c:pt idx="0">
                  <c:v>0.12635263871999999</c:v>
                </c:pt>
                <c:pt idx="1">
                  <c:v>0.12635263871999999</c:v>
                </c:pt>
                <c:pt idx="2">
                  <c:v>0.12635263871999999</c:v>
                </c:pt>
                <c:pt idx="3">
                  <c:v>0.12635263871999999</c:v>
                </c:pt>
                <c:pt idx="4">
                  <c:v>0.12635263871999999</c:v>
                </c:pt>
                <c:pt idx="5">
                  <c:v>0.12635263871999999</c:v>
                </c:pt>
                <c:pt idx="6">
                  <c:v>0.12635263871999999</c:v>
                </c:pt>
                <c:pt idx="7">
                  <c:v>0.12635263871999999</c:v>
                </c:pt>
                <c:pt idx="8">
                  <c:v>0.12635263871999999</c:v>
                </c:pt>
                <c:pt idx="9">
                  <c:v>0.12635263871999999</c:v>
                </c:pt>
                <c:pt idx="10">
                  <c:v>0.12635263871999999</c:v>
                </c:pt>
                <c:pt idx="11">
                  <c:v>0.12635263871999999</c:v>
                </c:pt>
                <c:pt idx="12">
                  <c:v>0.12635263871999999</c:v>
                </c:pt>
                <c:pt idx="13">
                  <c:v>0.12635263871999999</c:v>
                </c:pt>
                <c:pt idx="14">
                  <c:v>0.12635263871999999</c:v>
                </c:pt>
                <c:pt idx="15">
                  <c:v>0.12635263871999999</c:v>
                </c:pt>
                <c:pt idx="16">
                  <c:v>0.12635263871999999</c:v>
                </c:pt>
                <c:pt idx="17">
                  <c:v>0.12635263871999999</c:v>
                </c:pt>
                <c:pt idx="18">
                  <c:v>0.12635263871999999</c:v>
                </c:pt>
                <c:pt idx="19">
                  <c:v>0.12635263871999999</c:v>
                </c:pt>
                <c:pt idx="20">
                  <c:v>0.12635263871999999</c:v>
                </c:pt>
                <c:pt idx="21">
                  <c:v>0.12635263871999999</c:v>
                </c:pt>
                <c:pt idx="22">
                  <c:v>0.12635263871999999</c:v>
                </c:pt>
                <c:pt idx="23">
                  <c:v>0.12635263871999999</c:v>
                </c:pt>
                <c:pt idx="24">
                  <c:v>0.12635263871999999</c:v>
                </c:pt>
                <c:pt idx="25">
                  <c:v>0.12635263871999999</c:v>
                </c:pt>
                <c:pt idx="26">
                  <c:v>0.12635263871999999</c:v>
                </c:pt>
                <c:pt idx="27">
                  <c:v>0.12635263871999999</c:v>
                </c:pt>
                <c:pt idx="28">
                  <c:v>0.12635263871999999</c:v>
                </c:pt>
                <c:pt idx="29">
                  <c:v>0.12635263871999999</c:v>
                </c:pt>
                <c:pt idx="30">
                  <c:v>0.12635263871999999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12-43BB-A3DE-78988CDCE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45168"/>
        <c:axId val="600648120"/>
      </c:lineChart>
      <c:catAx>
        <c:axId val="60064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0648120"/>
        <c:crosses val="autoZero"/>
        <c:auto val="1"/>
        <c:lblAlgn val="ctr"/>
        <c:lblOffset val="100"/>
        <c:noMultiLvlLbl val="0"/>
      </c:catAx>
      <c:valAx>
        <c:axId val="60064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064516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厚さ８㎜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磁力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'小磁石　厚さ'!$AE$2:$AE$32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'小磁石　厚さ'!$AH$2:$AH$32</c:f>
              <c:numCache>
                <c:formatCode>General</c:formatCode>
                <c:ptCount val="31"/>
                <c:pt idx="0">
                  <c:v>0.1055451656881896</c:v>
                </c:pt>
                <c:pt idx="1">
                  <c:v>0.1228688727766605</c:v>
                </c:pt>
                <c:pt idx="2">
                  <c:v>0.10935581666657709</c:v>
                </c:pt>
                <c:pt idx="3">
                  <c:v>0.12502683377001039</c:v>
                </c:pt>
                <c:pt idx="4">
                  <c:v>0.13032568683876741</c:v>
                </c:pt>
                <c:pt idx="5">
                  <c:v>0.15205709258061281</c:v>
                </c:pt>
                <c:pt idx="6">
                  <c:v>0.14457722308164639</c:v>
                </c:pt>
                <c:pt idx="7">
                  <c:v>0.1652810896105788</c:v>
                </c:pt>
                <c:pt idx="8">
                  <c:v>0.13299420362885089</c:v>
                </c:pt>
                <c:pt idx="9">
                  <c:v>0.13836926454161719</c:v>
                </c:pt>
                <c:pt idx="10">
                  <c:v>0.13438974527172029</c:v>
                </c:pt>
                <c:pt idx="11">
                  <c:v>0.11374437937315281</c:v>
                </c:pt>
                <c:pt idx="12">
                  <c:v>0.1402455240323881</c:v>
                </c:pt>
                <c:pt idx="13">
                  <c:v>0.13837058136338129</c:v>
                </c:pt>
                <c:pt idx="14">
                  <c:v>0.1439940736751113</c:v>
                </c:pt>
                <c:pt idx="15">
                  <c:v>0.1391409523534109</c:v>
                </c:pt>
                <c:pt idx="16">
                  <c:v>0.1283300776103935</c:v>
                </c:pt>
                <c:pt idx="17">
                  <c:v>0.13189110104407931</c:v>
                </c:pt>
                <c:pt idx="18">
                  <c:v>0.11536590970397249</c:v>
                </c:pt>
                <c:pt idx="19">
                  <c:v>0.14429650524049109</c:v>
                </c:pt>
                <c:pt idx="20">
                  <c:v>0.1388482048361431</c:v>
                </c:pt>
                <c:pt idx="21">
                  <c:v>0.129929650857357</c:v>
                </c:pt>
                <c:pt idx="22">
                  <c:v>0.13510240828447109</c:v>
                </c:pt>
                <c:pt idx="23">
                  <c:v>0.14225664467451721</c:v>
                </c:pt>
                <c:pt idx="24">
                  <c:v>0.1176270156878341</c:v>
                </c:pt>
                <c:pt idx="25">
                  <c:v>0.1248106043245077</c:v>
                </c:pt>
                <c:pt idx="26">
                  <c:v>0.1056470820773074</c:v>
                </c:pt>
                <c:pt idx="27">
                  <c:v>9.9240214966712897E-2</c:v>
                </c:pt>
                <c:pt idx="28">
                  <c:v>0.1221027158353396</c:v>
                </c:pt>
                <c:pt idx="29">
                  <c:v>0.1020495617612277</c:v>
                </c:pt>
                <c:pt idx="30">
                  <c:v>0.10256332131756871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F8-413D-9E2D-305533A8BAE6}"/>
            </c:ext>
          </c:extLst>
        </c:ser>
        <c:ser>
          <c:idx val="1"/>
          <c:order val="1"/>
          <c:tx>
            <c:v>重さ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'小磁石　厚さ'!$AE$2:$AE$32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'小磁石　厚さ'!$AI$2:$AI$32</c:f>
              <c:numCache>
                <c:formatCode>General</c:formatCode>
                <c:ptCount val="31"/>
                <c:pt idx="0">
                  <c:v>0.20216422195200001</c:v>
                </c:pt>
                <c:pt idx="1">
                  <c:v>0.20216422195200001</c:v>
                </c:pt>
                <c:pt idx="2">
                  <c:v>0.20216422195200001</c:v>
                </c:pt>
                <c:pt idx="3">
                  <c:v>0.20216422195200001</c:v>
                </c:pt>
                <c:pt idx="4">
                  <c:v>0.20216422195200001</c:v>
                </c:pt>
                <c:pt idx="5">
                  <c:v>0.20216422195200001</c:v>
                </c:pt>
                <c:pt idx="6">
                  <c:v>0.20216422195200001</c:v>
                </c:pt>
                <c:pt idx="7">
                  <c:v>0.20216422195200001</c:v>
                </c:pt>
                <c:pt idx="8">
                  <c:v>0.20216422195200001</c:v>
                </c:pt>
                <c:pt idx="9">
                  <c:v>0.20216422195200001</c:v>
                </c:pt>
                <c:pt idx="10">
                  <c:v>0.20216422195200001</c:v>
                </c:pt>
                <c:pt idx="11">
                  <c:v>0.20216422195200001</c:v>
                </c:pt>
                <c:pt idx="12">
                  <c:v>0.20216422195200001</c:v>
                </c:pt>
                <c:pt idx="13">
                  <c:v>0.20216422195200001</c:v>
                </c:pt>
                <c:pt idx="14">
                  <c:v>0.20216422195200001</c:v>
                </c:pt>
                <c:pt idx="15">
                  <c:v>0.20216422195200001</c:v>
                </c:pt>
                <c:pt idx="16">
                  <c:v>0.20216422195200001</c:v>
                </c:pt>
                <c:pt idx="17">
                  <c:v>0.20216422195200001</c:v>
                </c:pt>
                <c:pt idx="18">
                  <c:v>0.20216422195200001</c:v>
                </c:pt>
                <c:pt idx="19">
                  <c:v>0.20216422195200001</c:v>
                </c:pt>
                <c:pt idx="20">
                  <c:v>0.20216422195200001</c:v>
                </c:pt>
                <c:pt idx="21">
                  <c:v>0.20216422195200001</c:v>
                </c:pt>
                <c:pt idx="22">
                  <c:v>0.20216422195200001</c:v>
                </c:pt>
                <c:pt idx="23">
                  <c:v>0.20216422195200001</c:v>
                </c:pt>
                <c:pt idx="24">
                  <c:v>0.20216422195200001</c:v>
                </c:pt>
                <c:pt idx="25">
                  <c:v>0.20216422195200001</c:v>
                </c:pt>
                <c:pt idx="26">
                  <c:v>0.20216422195200001</c:v>
                </c:pt>
                <c:pt idx="27">
                  <c:v>0.20216422195200001</c:v>
                </c:pt>
                <c:pt idx="28">
                  <c:v>0.20216422195200001</c:v>
                </c:pt>
                <c:pt idx="29">
                  <c:v>0.20216422195200001</c:v>
                </c:pt>
                <c:pt idx="30">
                  <c:v>0.20216422195200001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F8-413D-9E2D-305533A8B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260160"/>
        <c:axId val="518256552"/>
      </c:lineChart>
      <c:catAx>
        <c:axId val="51826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8256552"/>
        <c:crosses val="autoZero"/>
        <c:auto val="1"/>
        <c:lblAlgn val="ctr"/>
        <c:lblOffset val="100"/>
        <c:noMultiLvlLbl val="0"/>
      </c:catAx>
      <c:valAx>
        <c:axId val="51825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8260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厚さ（大）</a:t>
            </a:r>
            <a:r>
              <a:rPr lang="en-US" altLang="ja-JP"/>
              <a:t>10㎜</a:t>
            </a:r>
            <a:endParaRPr lang="ja-JP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磁力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'大磁石　厚さ'!$Z$2:$Z$32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'大磁石　厚さ'!$AC$2:$AC$32</c:f>
              <c:numCache>
                <c:formatCode>General</c:formatCode>
                <c:ptCount val="31"/>
                <c:pt idx="0">
                  <c:v>4.4445156573279611E-2</c:v>
                </c:pt>
                <c:pt idx="1">
                  <c:v>7.1118307569474334E-2</c:v>
                </c:pt>
                <c:pt idx="2">
                  <c:v>6.1960771185808138E-2</c:v>
                </c:pt>
                <c:pt idx="3">
                  <c:v>6.7891299006833356E-2</c:v>
                </c:pt>
                <c:pt idx="4">
                  <c:v>7.7698452599350987E-2</c:v>
                </c:pt>
                <c:pt idx="5">
                  <c:v>7.5053811141442189E-2</c:v>
                </c:pt>
                <c:pt idx="6">
                  <c:v>7.5063759816045031E-2</c:v>
                </c:pt>
                <c:pt idx="7">
                  <c:v>7.8197700440471765E-2</c:v>
                </c:pt>
                <c:pt idx="8">
                  <c:v>8.6636496154954057E-2</c:v>
                </c:pt>
                <c:pt idx="9">
                  <c:v>6.5734027320763208E-2</c:v>
                </c:pt>
                <c:pt idx="10">
                  <c:v>8.8068373809115183E-2</c:v>
                </c:pt>
                <c:pt idx="11">
                  <c:v>6.6415376451257196E-2</c:v>
                </c:pt>
                <c:pt idx="12">
                  <c:v>8.0205194278510861E-2</c:v>
                </c:pt>
                <c:pt idx="13">
                  <c:v>7.4719773127704489E-2</c:v>
                </c:pt>
                <c:pt idx="14">
                  <c:v>6.6416817249030619E-2</c:v>
                </c:pt>
                <c:pt idx="15">
                  <c:v>9.4306384130899326E-2</c:v>
                </c:pt>
                <c:pt idx="16">
                  <c:v>5.9727565083175831E-2</c:v>
                </c:pt>
                <c:pt idx="17">
                  <c:v>7.308862780247341E-2</c:v>
                </c:pt>
                <c:pt idx="18">
                  <c:v>7.0059837016046622E-2</c:v>
                </c:pt>
                <c:pt idx="19">
                  <c:v>6.7822162441273134E-2</c:v>
                </c:pt>
                <c:pt idx="20">
                  <c:v>7.2515788996957431E-2</c:v>
                </c:pt>
                <c:pt idx="21">
                  <c:v>5.6863636694129242E-2</c:v>
                </c:pt>
                <c:pt idx="22">
                  <c:v>5.8395412972505938E-2</c:v>
                </c:pt>
                <c:pt idx="23">
                  <c:v>7.0282666235691599E-2</c:v>
                </c:pt>
                <c:pt idx="24">
                  <c:v>5.6119162869712538E-2</c:v>
                </c:pt>
                <c:pt idx="25">
                  <c:v>6.3355970804935421E-2</c:v>
                </c:pt>
                <c:pt idx="26">
                  <c:v>2.8408583022893279E-2</c:v>
                </c:pt>
                <c:pt idx="27">
                  <c:v>4.3557904511523859E-2</c:v>
                </c:pt>
                <c:pt idx="28">
                  <c:v>6.2162554907199068E-2</c:v>
                </c:pt>
                <c:pt idx="29">
                  <c:v>3.04808963957626E-2</c:v>
                </c:pt>
                <c:pt idx="30">
                  <c:v>2.5388456017549139E-2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23-4980-8C16-7EFE22B6CCCE}"/>
            </c:ext>
          </c:extLst>
        </c:ser>
        <c:ser>
          <c:idx val="1"/>
          <c:order val="1"/>
          <c:tx>
            <c:v>重さ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'大磁石　厚さ'!$Z$2:$Z$32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'大磁石　厚さ'!$AD$2:$AD$32</c:f>
              <c:numCache>
                <c:formatCode>General</c:formatCode>
                <c:ptCount val="31"/>
                <c:pt idx="0">
                  <c:v>0.12635263871999999</c:v>
                </c:pt>
                <c:pt idx="1">
                  <c:v>0.12635263871999999</c:v>
                </c:pt>
                <c:pt idx="2">
                  <c:v>0.12635263871999999</c:v>
                </c:pt>
                <c:pt idx="3">
                  <c:v>0.12635263871999999</c:v>
                </c:pt>
                <c:pt idx="4">
                  <c:v>0.12635263871999999</c:v>
                </c:pt>
                <c:pt idx="5">
                  <c:v>0.12635263871999999</c:v>
                </c:pt>
                <c:pt idx="6">
                  <c:v>0.12635263871999999</c:v>
                </c:pt>
                <c:pt idx="7">
                  <c:v>0.12635263871999999</c:v>
                </c:pt>
                <c:pt idx="8">
                  <c:v>0.12635263871999999</c:v>
                </c:pt>
                <c:pt idx="9">
                  <c:v>0.12635263871999999</c:v>
                </c:pt>
                <c:pt idx="10">
                  <c:v>0.12635263871999999</c:v>
                </c:pt>
                <c:pt idx="11">
                  <c:v>0.12635263871999999</c:v>
                </c:pt>
                <c:pt idx="12">
                  <c:v>0.12635263871999999</c:v>
                </c:pt>
                <c:pt idx="13">
                  <c:v>0.12635263871999999</c:v>
                </c:pt>
                <c:pt idx="14">
                  <c:v>0.12635263871999999</c:v>
                </c:pt>
                <c:pt idx="15">
                  <c:v>0.12635263871999999</c:v>
                </c:pt>
                <c:pt idx="16">
                  <c:v>0.12635263871999999</c:v>
                </c:pt>
                <c:pt idx="17">
                  <c:v>0.12635263871999999</c:v>
                </c:pt>
                <c:pt idx="18">
                  <c:v>0.12635263871999999</c:v>
                </c:pt>
                <c:pt idx="19">
                  <c:v>0.12635263871999999</c:v>
                </c:pt>
                <c:pt idx="20">
                  <c:v>0.12635263871999999</c:v>
                </c:pt>
                <c:pt idx="21">
                  <c:v>0.12635263871999999</c:v>
                </c:pt>
                <c:pt idx="22">
                  <c:v>0.12635263871999999</c:v>
                </c:pt>
                <c:pt idx="23">
                  <c:v>0.12635263871999999</c:v>
                </c:pt>
                <c:pt idx="24">
                  <c:v>0.12635263871999999</c:v>
                </c:pt>
                <c:pt idx="25">
                  <c:v>0.12635263871999999</c:v>
                </c:pt>
                <c:pt idx="26">
                  <c:v>0.12635263871999999</c:v>
                </c:pt>
                <c:pt idx="27">
                  <c:v>0.12635263871999999</c:v>
                </c:pt>
                <c:pt idx="28">
                  <c:v>0.12635263871999999</c:v>
                </c:pt>
                <c:pt idx="29">
                  <c:v>0.12635263871999999</c:v>
                </c:pt>
                <c:pt idx="30">
                  <c:v>0.12635263871999999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23-4980-8C16-7EFE22B6C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106896"/>
        <c:axId val="606112144"/>
      </c:lineChart>
      <c:catAx>
        <c:axId val="60610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6112144"/>
        <c:crosses val="autoZero"/>
        <c:auto val="1"/>
        <c:lblAlgn val="ctr"/>
        <c:lblOffset val="100"/>
        <c:noMultiLvlLbl val="0"/>
      </c:catAx>
      <c:valAx>
        <c:axId val="60611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610689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磁力ー重さ（大厚さ）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'大磁石　厚さ'!$C$38:$C$53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cat>
          <c:val>
            <c:numRef>
              <c:f>'大磁石　厚さ'!$G$38:$G$53</c:f>
              <c:numCache>
                <c:formatCode>General</c:formatCode>
                <c:ptCount val="16"/>
                <c:pt idx="0">
                  <c:v>-8.45804677070357E-2</c:v>
                </c:pt>
                <c:pt idx="1">
                  <c:v>-7.4998559950059593E-2</c:v>
                </c:pt>
                <c:pt idx="2">
                  <c:v>-7.1639524313743513E-2</c:v>
                </c:pt>
                <c:pt idx="3">
                  <c:v>-5.3546509576633983E-2</c:v>
                </c:pt>
                <c:pt idx="4">
                  <c:v>-4.734190723354946E-2</c:v>
                </c:pt>
                <c:pt idx="5">
                  <c:v>-3.2046254589100667E-2</c:v>
                </c:pt>
                <c:pt idx="6">
                  <c:v>-1.9290968991970692E-2</c:v>
                </c:pt>
                <c:pt idx="7">
                  <c:v>-7.8169724991902917E-3</c:v>
                </c:pt>
                <c:pt idx="8">
                  <c:v>3.9694933525138143E-3</c:v>
                </c:pt>
                <c:pt idx="9">
                  <c:v>1.5196698896141697E-2</c:v>
                </c:pt>
                <c:pt idx="10">
                  <c:v>1.9779452898573219E-2</c:v>
                </c:pt>
                <c:pt idx="11">
                  <c:v>4.132623889949702E-2</c:v>
                </c:pt>
                <c:pt idx="12">
                  <c:v>5.7279135232946199E-2</c:v>
                </c:pt>
                <c:pt idx="13">
                  <c:v>5.8509579596757705E-2</c:v>
                </c:pt>
                <c:pt idx="14">
                  <c:v>6.1715185506231812E-2</c:v>
                </c:pt>
                <c:pt idx="15">
                  <c:v>8.4116861777720903E-2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43-44E1-A086-6AFC3E5E0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138712"/>
        <c:axId val="606141336"/>
      </c:lineChart>
      <c:catAx>
        <c:axId val="60613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6141336"/>
        <c:crosses val="autoZero"/>
        <c:auto val="1"/>
        <c:lblAlgn val="ctr"/>
        <c:lblOffset val="100"/>
        <c:noMultiLvlLbl val="0"/>
      </c:catAx>
      <c:valAx>
        <c:axId val="60614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6138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厚さ（大）</a:t>
            </a:r>
            <a:r>
              <a:rPr lang="en-US" altLang="ja-JP"/>
              <a:t>11㎜</a:t>
            </a:r>
            <a:endParaRPr lang="ja-JP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磁力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'大磁石　厚さ'!$AE$2:$AE$32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'大磁石　厚さ'!$AH$2:$AH$32</c:f>
              <c:numCache>
                <c:formatCode>General</c:formatCode>
                <c:ptCount val="31"/>
                <c:pt idx="0">
                  <c:v>5.5621970999062603E-2</c:v>
                </c:pt>
                <c:pt idx="1">
                  <c:v>5.9155799025344527E-2</c:v>
                </c:pt>
                <c:pt idx="2">
                  <c:v>6.0692838338106507E-2</c:v>
                </c:pt>
                <c:pt idx="3">
                  <c:v>7.8159943164271939E-2</c:v>
                </c:pt>
                <c:pt idx="4">
                  <c:v>7.9548417281701825E-2</c:v>
                </c:pt>
                <c:pt idx="5">
                  <c:v>8.5148394730474489E-2</c:v>
                </c:pt>
                <c:pt idx="6">
                  <c:v>8.8634949025630141E-2</c:v>
                </c:pt>
                <c:pt idx="7">
                  <c:v>9.5902956473460907E-2</c:v>
                </c:pt>
                <c:pt idx="8">
                  <c:v>0.1070616697280293</c:v>
                </c:pt>
                <c:pt idx="9">
                  <c:v>0.10231660600956451</c:v>
                </c:pt>
                <c:pt idx="10">
                  <c:v>0.104453442358848</c:v>
                </c:pt>
                <c:pt idx="11">
                  <c:v>9.9629514131574115E-2</c:v>
                </c:pt>
                <c:pt idx="12">
                  <c:v>8.5753517020302303E-2</c:v>
                </c:pt>
                <c:pt idx="13">
                  <c:v>0.1049531957415351</c:v>
                </c:pt>
                <c:pt idx="14">
                  <c:v>9.248402284267386E-2</c:v>
                </c:pt>
                <c:pt idx="15">
                  <c:v>9.5951771112640513E-2</c:v>
                </c:pt>
                <c:pt idx="16">
                  <c:v>9.2502328522855184E-2</c:v>
                </c:pt>
                <c:pt idx="17">
                  <c:v>9.2681099250330246E-2</c:v>
                </c:pt>
                <c:pt idx="18">
                  <c:v>8.1901782326778305E-2</c:v>
                </c:pt>
                <c:pt idx="19">
                  <c:v>8.4166432888909765E-2</c:v>
                </c:pt>
                <c:pt idx="20">
                  <c:v>6.6667622828369952E-2</c:v>
                </c:pt>
                <c:pt idx="21">
                  <c:v>7.6499658720252814E-2</c:v>
                </c:pt>
                <c:pt idx="22">
                  <c:v>8.4928295865707687E-2</c:v>
                </c:pt>
                <c:pt idx="23">
                  <c:v>7.6126837002602768E-2</c:v>
                </c:pt>
                <c:pt idx="24">
                  <c:v>8.441890606387556E-2</c:v>
                </c:pt>
                <c:pt idx="25">
                  <c:v>7.8312722217198261E-2</c:v>
                </c:pt>
                <c:pt idx="26">
                  <c:v>8.2316002511993516E-2</c:v>
                </c:pt>
                <c:pt idx="27">
                  <c:v>6.0693974271807047E-2</c:v>
                </c:pt>
                <c:pt idx="28">
                  <c:v>5.6815234025208217E-2</c:v>
                </c:pt>
                <c:pt idx="29">
                  <c:v>5.0574756199884212E-2</c:v>
                </c:pt>
                <c:pt idx="30">
                  <c:v>4.443413306351135E-2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33-4132-AF39-4433630CB2C9}"/>
            </c:ext>
          </c:extLst>
        </c:ser>
        <c:ser>
          <c:idx val="1"/>
          <c:order val="1"/>
          <c:tx>
            <c:v>重さ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'大磁石　厚さ'!$AE$2:$AE$32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'大磁石　厚さ'!$AI$2:$AI$32</c:f>
              <c:numCache>
                <c:formatCode>General</c:formatCode>
                <c:ptCount val="31"/>
                <c:pt idx="0">
                  <c:v>0.12635263871999999</c:v>
                </c:pt>
                <c:pt idx="1">
                  <c:v>0.12635263871999999</c:v>
                </c:pt>
                <c:pt idx="2">
                  <c:v>0.12635263871999999</c:v>
                </c:pt>
                <c:pt idx="3">
                  <c:v>0.12635263871999999</c:v>
                </c:pt>
                <c:pt idx="4">
                  <c:v>0.12635263871999999</c:v>
                </c:pt>
                <c:pt idx="5">
                  <c:v>0.12635263871999999</c:v>
                </c:pt>
                <c:pt idx="6">
                  <c:v>0.12635263871999999</c:v>
                </c:pt>
                <c:pt idx="7">
                  <c:v>0.12635263871999999</c:v>
                </c:pt>
                <c:pt idx="8">
                  <c:v>0.12635263871999999</c:v>
                </c:pt>
                <c:pt idx="9">
                  <c:v>0.12635263871999999</c:v>
                </c:pt>
                <c:pt idx="10">
                  <c:v>0.12635263871999999</c:v>
                </c:pt>
                <c:pt idx="11">
                  <c:v>0.12635263871999999</c:v>
                </c:pt>
                <c:pt idx="12">
                  <c:v>0.12635263871999999</c:v>
                </c:pt>
                <c:pt idx="13">
                  <c:v>0.12635263871999999</c:v>
                </c:pt>
                <c:pt idx="14">
                  <c:v>0.12635263871999999</c:v>
                </c:pt>
                <c:pt idx="15">
                  <c:v>0.12635263871999999</c:v>
                </c:pt>
                <c:pt idx="16">
                  <c:v>0.12635263871999999</c:v>
                </c:pt>
                <c:pt idx="17">
                  <c:v>0.12635263871999999</c:v>
                </c:pt>
                <c:pt idx="18">
                  <c:v>0.12635263871999999</c:v>
                </c:pt>
                <c:pt idx="19">
                  <c:v>0.12635263871999999</c:v>
                </c:pt>
                <c:pt idx="20">
                  <c:v>0.12635263871999999</c:v>
                </c:pt>
                <c:pt idx="21">
                  <c:v>0.12635263871999999</c:v>
                </c:pt>
                <c:pt idx="22">
                  <c:v>0.12635263871999999</c:v>
                </c:pt>
                <c:pt idx="23">
                  <c:v>0.12635263871999999</c:v>
                </c:pt>
                <c:pt idx="24">
                  <c:v>0.12635263871999999</c:v>
                </c:pt>
                <c:pt idx="25">
                  <c:v>0.12635263871999999</c:v>
                </c:pt>
                <c:pt idx="26">
                  <c:v>0.12635263871999999</c:v>
                </c:pt>
                <c:pt idx="27">
                  <c:v>0.12635263871999999</c:v>
                </c:pt>
                <c:pt idx="28">
                  <c:v>0.12635263871999999</c:v>
                </c:pt>
                <c:pt idx="29">
                  <c:v>0.12635263871999999</c:v>
                </c:pt>
                <c:pt idx="30">
                  <c:v>0.12635263871999999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33-4132-AF39-4433630CB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2384"/>
        <c:axId val="567054024"/>
      </c:lineChart>
      <c:catAx>
        <c:axId val="56705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7054024"/>
        <c:crosses val="autoZero"/>
        <c:auto val="1"/>
        <c:lblAlgn val="ctr"/>
        <c:lblOffset val="100"/>
        <c:noMultiLvlLbl val="0"/>
      </c:catAx>
      <c:valAx>
        <c:axId val="56705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705238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厚さ（大）</a:t>
            </a:r>
            <a:r>
              <a:rPr lang="en-US" altLang="ja-JP"/>
              <a:t>12㎜</a:t>
            </a:r>
            <a:endParaRPr lang="ja-JP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磁力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'大磁石　厚さ'!$AJ$2:$AJ$32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'大磁石　厚さ'!$AM$2:$AM$32</c:f>
              <c:numCache>
                <c:formatCode>General</c:formatCode>
                <c:ptCount val="31"/>
                <c:pt idx="0">
                  <c:v>5.1184916351918838E-2</c:v>
                </c:pt>
                <c:pt idx="1">
                  <c:v>5.5307242993832981E-2</c:v>
                </c:pt>
                <c:pt idx="2">
                  <c:v>5.9551184855594672E-2</c:v>
                </c:pt>
                <c:pt idx="3">
                  <c:v>8.3921799042613335E-2</c:v>
                </c:pt>
                <c:pt idx="4">
                  <c:v>8.4996599130222131E-2</c:v>
                </c:pt>
                <c:pt idx="5">
                  <c:v>9.3266653674248898E-2</c:v>
                </c:pt>
                <c:pt idx="6">
                  <c:v>9.671318420526917E-2</c:v>
                </c:pt>
                <c:pt idx="7">
                  <c:v>0.101804722854103</c:v>
                </c:pt>
                <c:pt idx="8">
                  <c:v>0.1070898831138538</c:v>
                </c:pt>
                <c:pt idx="9">
                  <c:v>0.1098208605694319</c:v>
                </c:pt>
                <c:pt idx="10">
                  <c:v>0.1185356662208097</c:v>
                </c:pt>
                <c:pt idx="11">
                  <c:v>0.11529637798731759</c:v>
                </c:pt>
                <c:pt idx="12">
                  <c:v>0.10517165094169589</c:v>
                </c:pt>
                <c:pt idx="13">
                  <c:v>0.10776575627479559</c:v>
                </c:pt>
                <c:pt idx="14">
                  <c:v>0.1067411758672419</c:v>
                </c:pt>
                <c:pt idx="15">
                  <c:v>0.1170386329243833</c:v>
                </c:pt>
                <c:pt idx="16">
                  <c:v>0.10105370017758949</c:v>
                </c:pt>
                <c:pt idx="17">
                  <c:v>9.6231214933326328E-2</c:v>
                </c:pt>
                <c:pt idx="18">
                  <c:v>9.7902710262110587E-2</c:v>
                </c:pt>
                <c:pt idx="19">
                  <c:v>0.10695791366353299</c:v>
                </c:pt>
                <c:pt idx="20">
                  <c:v>9.6050142341106898E-2</c:v>
                </c:pt>
                <c:pt idx="21">
                  <c:v>9.9117762606974164E-2</c:v>
                </c:pt>
                <c:pt idx="22">
                  <c:v>9.8111485835533321E-2</c:v>
                </c:pt>
                <c:pt idx="23">
                  <c:v>9.2374751832418181E-2</c:v>
                </c:pt>
                <c:pt idx="24">
                  <c:v>9.9795961614792913E-2</c:v>
                </c:pt>
                <c:pt idx="25">
                  <c:v>9.5796504302451735E-2</c:v>
                </c:pt>
                <c:pt idx="26">
                  <c:v>5.7422724589015477E-2</c:v>
                </c:pt>
                <c:pt idx="27">
                  <c:v>8.7884191552346641E-2</c:v>
                </c:pt>
                <c:pt idx="28">
                  <c:v>8.1848830770242173E-2</c:v>
                </c:pt>
                <c:pt idx="29">
                  <c:v>8.9355698223641672E-2</c:v>
                </c:pt>
                <c:pt idx="30">
                  <c:v>6.5566660616892453E-2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0A-439C-BCBA-3265F3B642EA}"/>
            </c:ext>
          </c:extLst>
        </c:ser>
        <c:ser>
          <c:idx val="1"/>
          <c:order val="1"/>
          <c:tx>
            <c:v>重さ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'大磁石　厚さ'!$AJ$2:$AJ$32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'大磁石　厚さ'!$AN$2:$AN$32</c:f>
              <c:numCache>
                <c:formatCode>General</c:formatCode>
                <c:ptCount val="31"/>
                <c:pt idx="0">
                  <c:v>0.12635263871999999</c:v>
                </c:pt>
                <c:pt idx="1">
                  <c:v>0.12635263871999999</c:v>
                </c:pt>
                <c:pt idx="2">
                  <c:v>0.12635263871999999</c:v>
                </c:pt>
                <c:pt idx="3">
                  <c:v>0.12635263871999999</c:v>
                </c:pt>
                <c:pt idx="4">
                  <c:v>0.12635263871999999</c:v>
                </c:pt>
                <c:pt idx="5">
                  <c:v>0.12635263871999999</c:v>
                </c:pt>
                <c:pt idx="6">
                  <c:v>0.12635263871999999</c:v>
                </c:pt>
                <c:pt idx="7">
                  <c:v>0.12635263871999999</c:v>
                </c:pt>
                <c:pt idx="8">
                  <c:v>0.12635263871999999</c:v>
                </c:pt>
                <c:pt idx="9">
                  <c:v>0.12635263871999999</c:v>
                </c:pt>
                <c:pt idx="10">
                  <c:v>0.12635263871999999</c:v>
                </c:pt>
                <c:pt idx="11">
                  <c:v>0.12635263871999999</c:v>
                </c:pt>
                <c:pt idx="12">
                  <c:v>0.12635263871999999</c:v>
                </c:pt>
                <c:pt idx="13">
                  <c:v>0.12635263871999999</c:v>
                </c:pt>
                <c:pt idx="14">
                  <c:v>0.12635263871999999</c:v>
                </c:pt>
                <c:pt idx="15">
                  <c:v>0.12635263871999999</c:v>
                </c:pt>
                <c:pt idx="16">
                  <c:v>0.12635263871999999</c:v>
                </c:pt>
                <c:pt idx="17">
                  <c:v>0.12635263871999999</c:v>
                </c:pt>
                <c:pt idx="18">
                  <c:v>0.12635263871999999</c:v>
                </c:pt>
                <c:pt idx="19">
                  <c:v>0.12635263871999999</c:v>
                </c:pt>
                <c:pt idx="20">
                  <c:v>0.12635263871999999</c:v>
                </c:pt>
                <c:pt idx="21">
                  <c:v>0.12635263871999999</c:v>
                </c:pt>
                <c:pt idx="22">
                  <c:v>0.12635263871999999</c:v>
                </c:pt>
                <c:pt idx="23">
                  <c:v>0.12635263871999999</c:v>
                </c:pt>
                <c:pt idx="24">
                  <c:v>0.12635263871999999</c:v>
                </c:pt>
                <c:pt idx="25">
                  <c:v>0.12635263871999999</c:v>
                </c:pt>
                <c:pt idx="26">
                  <c:v>0.12635263871999999</c:v>
                </c:pt>
                <c:pt idx="27">
                  <c:v>0.12635263871999999</c:v>
                </c:pt>
                <c:pt idx="28">
                  <c:v>0.12635263871999999</c:v>
                </c:pt>
                <c:pt idx="29">
                  <c:v>0.12635263871999999</c:v>
                </c:pt>
                <c:pt idx="30">
                  <c:v>0.12635263871999999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0A-439C-BCBA-3265F3B64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737120"/>
        <c:axId val="572737776"/>
      </c:lineChart>
      <c:catAx>
        <c:axId val="57273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2737776"/>
        <c:crosses val="autoZero"/>
        <c:auto val="1"/>
        <c:lblAlgn val="ctr"/>
        <c:lblOffset val="100"/>
        <c:noMultiLvlLbl val="0"/>
      </c:catAx>
      <c:valAx>
        <c:axId val="57273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27371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厚さ（大）</a:t>
            </a:r>
            <a:r>
              <a:rPr lang="en-US" altLang="ja-JP"/>
              <a:t>13㎜</a:t>
            </a:r>
            <a:endParaRPr lang="ja-JP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磁力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'大磁石　厚さ'!$AO$2:$AO$32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'大磁石　厚さ'!$AR$2:$AR$32</c:f>
              <c:numCache>
                <c:formatCode>General</c:formatCode>
                <c:ptCount val="31"/>
                <c:pt idx="0">
                  <c:v>4.1716142547498003E-2</c:v>
                </c:pt>
                <c:pt idx="1">
                  <c:v>5.6307250002255657E-2</c:v>
                </c:pt>
                <c:pt idx="2">
                  <c:v>5.4109649668674722E-2</c:v>
                </c:pt>
                <c:pt idx="3">
                  <c:v>8.8438810802965909E-2</c:v>
                </c:pt>
                <c:pt idx="4">
                  <c:v>9.2526623896492327E-2</c:v>
                </c:pt>
                <c:pt idx="5">
                  <c:v>0.1010251441648921</c:v>
                </c:pt>
                <c:pt idx="6">
                  <c:v>0.1009652897790641</c:v>
                </c:pt>
                <c:pt idx="7">
                  <c:v>0.1018261504238307</c:v>
                </c:pt>
                <c:pt idx="8">
                  <c:v>0.1139195576590476</c:v>
                </c:pt>
                <c:pt idx="9">
                  <c:v>0.12480847456399111</c:v>
                </c:pt>
                <c:pt idx="10">
                  <c:v>0.1283475903258533</c:v>
                </c:pt>
                <c:pt idx="11">
                  <c:v>0.1194267152781941</c:v>
                </c:pt>
                <c:pt idx="12">
                  <c:v>0.1021844062898835</c:v>
                </c:pt>
                <c:pt idx="13">
                  <c:v>0.13032213207251381</c:v>
                </c:pt>
                <c:pt idx="14">
                  <c:v>0.1120226227634142</c:v>
                </c:pt>
                <c:pt idx="15">
                  <c:v>0.10843031770525879</c:v>
                </c:pt>
                <c:pt idx="16">
                  <c:v>0.10607624766562621</c:v>
                </c:pt>
                <c:pt idx="17">
                  <c:v>0.1236723778476823</c:v>
                </c:pt>
                <c:pt idx="18">
                  <c:v>0.11243480553690061</c:v>
                </c:pt>
                <c:pt idx="19">
                  <c:v>0.1215833358715311</c:v>
                </c:pt>
                <c:pt idx="20">
                  <c:v>0.1068669108460313</c:v>
                </c:pt>
                <c:pt idx="21">
                  <c:v>9.833913291343109E-2</c:v>
                </c:pt>
                <c:pt idx="22">
                  <c:v>0.1175251759212879</c:v>
                </c:pt>
                <c:pt idx="23">
                  <c:v>0.1029416077047922</c:v>
                </c:pt>
                <c:pt idx="24">
                  <c:v>9.1548766756241295E-2</c:v>
                </c:pt>
                <c:pt idx="25">
                  <c:v>9.6908180046280101E-2</c:v>
                </c:pt>
                <c:pt idx="26">
                  <c:v>9.4121159664856721E-2</c:v>
                </c:pt>
                <c:pt idx="27">
                  <c:v>0.1018898918562198</c:v>
                </c:pt>
                <c:pt idx="28">
                  <c:v>9.1830604109217173E-2</c:v>
                </c:pt>
                <c:pt idx="29">
                  <c:v>5.3762083688291253E-2</c:v>
                </c:pt>
                <c:pt idx="30">
                  <c:v>6.0679492978077378E-2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C7-4EB7-B52B-A8F87DF81CE6}"/>
            </c:ext>
          </c:extLst>
        </c:ser>
        <c:ser>
          <c:idx val="1"/>
          <c:order val="1"/>
          <c:tx>
            <c:v>重さ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'大磁石　厚さ'!$AO$2:$AO$32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'大磁石　厚さ'!$AS$2:$AS$32</c:f>
              <c:numCache>
                <c:formatCode>General</c:formatCode>
                <c:ptCount val="31"/>
                <c:pt idx="0">
                  <c:v>0.12635263871999999</c:v>
                </c:pt>
                <c:pt idx="1">
                  <c:v>0.12635263871999999</c:v>
                </c:pt>
                <c:pt idx="2">
                  <c:v>0.12635263871999999</c:v>
                </c:pt>
                <c:pt idx="3">
                  <c:v>0.12635263871999999</c:v>
                </c:pt>
                <c:pt idx="4">
                  <c:v>0.12635263871999999</c:v>
                </c:pt>
                <c:pt idx="5">
                  <c:v>0.12635263871999999</c:v>
                </c:pt>
                <c:pt idx="6">
                  <c:v>0.12635263871999999</c:v>
                </c:pt>
                <c:pt idx="7">
                  <c:v>0.12635263871999999</c:v>
                </c:pt>
                <c:pt idx="8">
                  <c:v>0.12635263871999999</c:v>
                </c:pt>
                <c:pt idx="9">
                  <c:v>0.12635263871999999</c:v>
                </c:pt>
                <c:pt idx="10">
                  <c:v>0.12635263871999999</c:v>
                </c:pt>
                <c:pt idx="11">
                  <c:v>0.12635263871999999</c:v>
                </c:pt>
                <c:pt idx="12">
                  <c:v>0.12635263871999999</c:v>
                </c:pt>
                <c:pt idx="13">
                  <c:v>0.12635263871999999</c:v>
                </c:pt>
                <c:pt idx="14">
                  <c:v>0.12635263871999999</c:v>
                </c:pt>
                <c:pt idx="15">
                  <c:v>0.12635263871999999</c:v>
                </c:pt>
                <c:pt idx="16">
                  <c:v>0.12635263871999999</c:v>
                </c:pt>
                <c:pt idx="17">
                  <c:v>0.12635263871999999</c:v>
                </c:pt>
                <c:pt idx="18">
                  <c:v>0.12635263871999999</c:v>
                </c:pt>
                <c:pt idx="19">
                  <c:v>0.12635263871999999</c:v>
                </c:pt>
                <c:pt idx="20">
                  <c:v>0.12635263871999999</c:v>
                </c:pt>
                <c:pt idx="21">
                  <c:v>0.12635263871999999</c:v>
                </c:pt>
                <c:pt idx="22">
                  <c:v>0.12635263871999999</c:v>
                </c:pt>
                <c:pt idx="23">
                  <c:v>0.12635263871999999</c:v>
                </c:pt>
                <c:pt idx="24">
                  <c:v>0.12635263871999999</c:v>
                </c:pt>
                <c:pt idx="25">
                  <c:v>0.12635263871999999</c:v>
                </c:pt>
                <c:pt idx="26">
                  <c:v>0.12635263871999999</c:v>
                </c:pt>
                <c:pt idx="27">
                  <c:v>0.12635263871999999</c:v>
                </c:pt>
                <c:pt idx="28">
                  <c:v>0.12635263871999999</c:v>
                </c:pt>
                <c:pt idx="29">
                  <c:v>0.12635263871999999</c:v>
                </c:pt>
                <c:pt idx="30">
                  <c:v>0.12635263871999999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C7-4EB7-B52B-A8F87DF81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702352"/>
        <c:axId val="572704648"/>
      </c:lineChart>
      <c:catAx>
        <c:axId val="57270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2704648"/>
        <c:crosses val="autoZero"/>
        <c:auto val="1"/>
        <c:lblAlgn val="ctr"/>
        <c:lblOffset val="100"/>
        <c:noMultiLvlLbl val="0"/>
      </c:catAx>
      <c:valAx>
        <c:axId val="57270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270235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厚さ（大）</a:t>
            </a:r>
            <a:r>
              <a:rPr lang="en-US" altLang="ja-JP"/>
              <a:t>14㎜</a:t>
            </a:r>
            <a:endParaRPr lang="ja-JP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磁力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'大磁石　厚さ'!$AT$2:$AT$32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'大磁石　厚さ'!$AW$2:$AW$32</c:f>
              <c:numCache>
                <c:formatCode>General</c:formatCode>
                <c:ptCount val="31"/>
                <c:pt idx="0">
                  <c:v>1.4606145525190279E-2</c:v>
                </c:pt>
                <c:pt idx="1">
                  <c:v>5.9239575719957437E-2</c:v>
                </c:pt>
                <c:pt idx="2">
                  <c:v>7.4137770607524717E-2</c:v>
                </c:pt>
                <c:pt idx="3">
                  <c:v>7.9442828318476627E-2</c:v>
                </c:pt>
                <c:pt idx="4">
                  <c:v>9.1971125572743839E-2</c:v>
                </c:pt>
                <c:pt idx="5">
                  <c:v>0.12628690423680011</c:v>
                </c:pt>
                <c:pt idx="6">
                  <c:v>0.11337273150679129</c:v>
                </c:pt>
                <c:pt idx="7">
                  <c:v>0.11550346038944991</c:v>
                </c:pt>
                <c:pt idx="8">
                  <c:v>0.1158831851824267</c:v>
                </c:pt>
                <c:pt idx="9">
                  <c:v>0.12582499556986021</c:v>
                </c:pt>
                <c:pt idx="10">
                  <c:v>0.12690023499016889</c:v>
                </c:pt>
                <c:pt idx="11">
                  <c:v>0.12968857439210069</c:v>
                </c:pt>
                <c:pt idx="12">
                  <c:v>0.1340328955277203</c:v>
                </c:pt>
                <c:pt idx="13">
                  <c:v>0.13087139355711869</c:v>
                </c:pt>
                <c:pt idx="14">
                  <c:v>0.12489002326804551</c:v>
                </c:pt>
                <c:pt idx="15">
                  <c:v>0.1273429354159184</c:v>
                </c:pt>
                <c:pt idx="16">
                  <c:v>0.1219871483286231</c:v>
                </c:pt>
                <c:pt idx="17">
                  <c:v>0.1079305799659845</c:v>
                </c:pt>
                <c:pt idx="18">
                  <c:v>0.14154933761614169</c:v>
                </c:pt>
                <c:pt idx="19">
                  <c:v>0.12864264246592449</c:v>
                </c:pt>
                <c:pt idx="20">
                  <c:v>0.12531905677076369</c:v>
                </c:pt>
                <c:pt idx="21">
                  <c:v>0.1388339583342528</c:v>
                </c:pt>
                <c:pt idx="22">
                  <c:v>0.1183002135285177</c:v>
                </c:pt>
                <c:pt idx="23">
                  <c:v>0.12195192785099609</c:v>
                </c:pt>
                <c:pt idx="24">
                  <c:v>0.11329215207087751</c:v>
                </c:pt>
                <c:pt idx="25">
                  <c:v>0.12070253500543041</c:v>
                </c:pt>
                <c:pt idx="26">
                  <c:v>9.6747989163226966E-2</c:v>
                </c:pt>
                <c:pt idx="27">
                  <c:v>9.3848382461617322E-2</c:v>
                </c:pt>
                <c:pt idx="28">
                  <c:v>8.8977915830946983E-2</c:v>
                </c:pt>
                <c:pt idx="29">
                  <c:v>9.7695301762871861E-2</c:v>
                </c:pt>
                <c:pt idx="30">
                  <c:v>9.9424714969824038E-2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0-467E-B3F3-18FEE347CA94}"/>
            </c:ext>
          </c:extLst>
        </c:ser>
        <c:ser>
          <c:idx val="1"/>
          <c:order val="1"/>
          <c:tx>
            <c:v>重さ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'大磁石　厚さ'!$AT$2:$AT$32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'大磁石　厚さ'!$AX$2:$AX$32</c:f>
              <c:numCache>
                <c:formatCode>General</c:formatCode>
                <c:ptCount val="31"/>
                <c:pt idx="0">
                  <c:v>0.12635263871999999</c:v>
                </c:pt>
                <c:pt idx="1">
                  <c:v>0.12635263871999999</c:v>
                </c:pt>
                <c:pt idx="2">
                  <c:v>0.12635263871999999</c:v>
                </c:pt>
                <c:pt idx="3">
                  <c:v>0.12635263871999999</c:v>
                </c:pt>
                <c:pt idx="4">
                  <c:v>0.12635263871999999</c:v>
                </c:pt>
                <c:pt idx="5">
                  <c:v>0.12635263871999999</c:v>
                </c:pt>
                <c:pt idx="6">
                  <c:v>0.12635263871999999</c:v>
                </c:pt>
                <c:pt idx="7">
                  <c:v>0.12635263871999999</c:v>
                </c:pt>
                <c:pt idx="8">
                  <c:v>0.12635263871999999</c:v>
                </c:pt>
                <c:pt idx="9">
                  <c:v>0.12635263871999999</c:v>
                </c:pt>
                <c:pt idx="10">
                  <c:v>0.12635263871999999</c:v>
                </c:pt>
                <c:pt idx="11">
                  <c:v>0.12635263871999999</c:v>
                </c:pt>
                <c:pt idx="12">
                  <c:v>0.12635263871999999</c:v>
                </c:pt>
                <c:pt idx="13">
                  <c:v>0.12635263871999999</c:v>
                </c:pt>
                <c:pt idx="14">
                  <c:v>0.12635263871999999</c:v>
                </c:pt>
                <c:pt idx="15">
                  <c:v>0.12635263871999999</c:v>
                </c:pt>
                <c:pt idx="16">
                  <c:v>0.12635263871999999</c:v>
                </c:pt>
                <c:pt idx="17">
                  <c:v>0.12635263871999999</c:v>
                </c:pt>
                <c:pt idx="18">
                  <c:v>0.12635263871999999</c:v>
                </c:pt>
                <c:pt idx="19">
                  <c:v>0.12635263871999999</c:v>
                </c:pt>
                <c:pt idx="20">
                  <c:v>0.12635263871999999</c:v>
                </c:pt>
                <c:pt idx="21">
                  <c:v>0.12635263871999999</c:v>
                </c:pt>
                <c:pt idx="22">
                  <c:v>0.12635263871999999</c:v>
                </c:pt>
                <c:pt idx="23">
                  <c:v>0.12635263871999999</c:v>
                </c:pt>
                <c:pt idx="24">
                  <c:v>0.12635263871999999</c:v>
                </c:pt>
                <c:pt idx="25">
                  <c:v>0.12635263871999999</c:v>
                </c:pt>
                <c:pt idx="26">
                  <c:v>0.12635263871999999</c:v>
                </c:pt>
                <c:pt idx="27">
                  <c:v>0.12635263871999999</c:v>
                </c:pt>
                <c:pt idx="28">
                  <c:v>0.12635263871999999</c:v>
                </c:pt>
                <c:pt idx="29">
                  <c:v>0.12635263871999999</c:v>
                </c:pt>
                <c:pt idx="30">
                  <c:v>0.12635263871999999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10-467E-B3F3-18FEE347C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742368"/>
        <c:axId val="572742696"/>
      </c:lineChart>
      <c:catAx>
        <c:axId val="57274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2742696"/>
        <c:crosses val="autoZero"/>
        <c:auto val="1"/>
        <c:lblAlgn val="ctr"/>
        <c:lblOffset val="100"/>
        <c:noMultiLvlLbl val="0"/>
      </c:catAx>
      <c:valAx>
        <c:axId val="57274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274236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厚さ（大）</a:t>
            </a:r>
            <a:r>
              <a:rPr lang="en-US" altLang="ja-JP"/>
              <a:t>15㎜</a:t>
            </a:r>
            <a:endParaRPr lang="ja-JP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磁力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'大磁石　厚さ'!$AY$2:$AY$32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'大磁石　厚さ'!$BB$2:$BB$32</c:f>
              <c:numCache>
                <c:formatCode>General</c:formatCode>
                <c:ptCount val="31"/>
                <c:pt idx="0">
                  <c:v>3.4199860882126322E-2</c:v>
                </c:pt>
                <c:pt idx="1">
                  <c:v>6.0822338969947383E-2</c:v>
                </c:pt>
                <c:pt idx="2">
                  <c:v>4.502312776661694E-2</c:v>
                </c:pt>
                <c:pt idx="3">
                  <c:v>8.9528846529615722E-2</c:v>
                </c:pt>
                <c:pt idx="4">
                  <c:v>9.0063445455287966E-2</c:v>
                </c:pt>
                <c:pt idx="5">
                  <c:v>8.9409483795507297E-2</c:v>
                </c:pt>
                <c:pt idx="6">
                  <c:v>0.10413065342079859</c:v>
                </c:pt>
                <c:pt idx="7">
                  <c:v>0.1174769478445864</c:v>
                </c:pt>
                <c:pt idx="8">
                  <c:v>0.1310518019649079</c:v>
                </c:pt>
                <c:pt idx="9">
                  <c:v>0.1322698565827029</c:v>
                </c:pt>
                <c:pt idx="10">
                  <c:v>0.1427291189309372</c:v>
                </c:pt>
                <c:pt idx="11">
                  <c:v>0.1338094019957739</c:v>
                </c:pt>
                <c:pt idx="12">
                  <c:v>0.1235996178796732</c:v>
                </c:pt>
                <c:pt idx="13">
                  <c:v>0.1398732461128728</c:v>
                </c:pt>
                <c:pt idx="14">
                  <c:v>0.14378073005217221</c:v>
                </c:pt>
                <c:pt idx="15">
                  <c:v>0.14021368003633131</c:v>
                </c:pt>
                <c:pt idx="16">
                  <c:v>0.1454291500637151</c:v>
                </c:pt>
                <c:pt idx="17">
                  <c:v>0.1297560612018191</c:v>
                </c:pt>
                <c:pt idx="18">
                  <c:v>0.143861413910846</c:v>
                </c:pt>
                <c:pt idx="19">
                  <c:v>0.14613209161857321</c:v>
                </c:pt>
                <c:pt idx="20">
                  <c:v>0.14201131990580379</c:v>
                </c:pt>
                <c:pt idx="21">
                  <c:v>0.1307142198900923</c:v>
                </c:pt>
                <c:pt idx="22">
                  <c:v>0.13350446523539339</c:v>
                </c:pt>
                <c:pt idx="23">
                  <c:v>0.11661526263861639</c:v>
                </c:pt>
                <c:pt idx="24">
                  <c:v>0.14355835101194481</c:v>
                </c:pt>
                <c:pt idx="25">
                  <c:v>0.1152199723988012</c:v>
                </c:pt>
                <c:pt idx="26">
                  <c:v>0.11972230824620721</c:v>
                </c:pt>
                <c:pt idx="27">
                  <c:v>0.1162180633160588</c:v>
                </c:pt>
                <c:pt idx="28">
                  <c:v>0.13094615787125011</c:v>
                </c:pt>
                <c:pt idx="29">
                  <c:v>0.1162285836109465</c:v>
                </c:pt>
                <c:pt idx="30">
                  <c:v>9.4877173304711515E-2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2-42C9-BFC2-C156398E2704}"/>
            </c:ext>
          </c:extLst>
        </c:ser>
        <c:ser>
          <c:idx val="1"/>
          <c:order val="1"/>
          <c:tx>
            <c:v>重さ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'大磁石　厚さ'!$AY$2:$AY$32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'大磁石　厚さ'!$BC$2:$BC$32</c:f>
              <c:numCache>
                <c:formatCode>General</c:formatCode>
                <c:ptCount val="31"/>
                <c:pt idx="0">
                  <c:v>0.12635263871999999</c:v>
                </c:pt>
                <c:pt idx="1">
                  <c:v>0.12635263871999999</c:v>
                </c:pt>
                <c:pt idx="2">
                  <c:v>0.12635263871999999</c:v>
                </c:pt>
                <c:pt idx="3">
                  <c:v>0.12635263871999999</c:v>
                </c:pt>
                <c:pt idx="4">
                  <c:v>0.12635263871999999</c:v>
                </c:pt>
                <c:pt idx="5">
                  <c:v>0.12635263871999999</c:v>
                </c:pt>
                <c:pt idx="6">
                  <c:v>0.12635263871999999</c:v>
                </c:pt>
                <c:pt idx="7">
                  <c:v>0.12635263871999999</c:v>
                </c:pt>
                <c:pt idx="8">
                  <c:v>0.12635263871999999</c:v>
                </c:pt>
                <c:pt idx="9">
                  <c:v>0.12635263871999999</c:v>
                </c:pt>
                <c:pt idx="10">
                  <c:v>0.12635263871999999</c:v>
                </c:pt>
                <c:pt idx="11">
                  <c:v>0.12635263871999999</c:v>
                </c:pt>
                <c:pt idx="12">
                  <c:v>0.12635263871999999</c:v>
                </c:pt>
                <c:pt idx="13">
                  <c:v>0.12635263871999999</c:v>
                </c:pt>
                <c:pt idx="14">
                  <c:v>0.12635263871999999</c:v>
                </c:pt>
                <c:pt idx="15">
                  <c:v>0.12635263871999999</c:v>
                </c:pt>
                <c:pt idx="16">
                  <c:v>0.12635263871999999</c:v>
                </c:pt>
                <c:pt idx="17">
                  <c:v>0.12635263871999999</c:v>
                </c:pt>
                <c:pt idx="18">
                  <c:v>0.12635263871999999</c:v>
                </c:pt>
                <c:pt idx="19">
                  <c:v>0.12635263871999999</c:v>
                </c:pt>
                <c:pt idx="20">
                  <c:v>0.12635263871999999</c:v>
                </c:pt>
                <c:pt idx="21">
                  <c:v>0.12635263871999999</c:v>
                </c:pt>
                <c:pt idx="22">
                  <c:v>0.12635263871999999</c:v>
                </c:pt>
                <c:pt idx="23">
                  <c:v>0.12635263871999999</c:v>
                </c:pt>
                <c:pt idx="24">
                  <c:v>0.12635263871999999</c:v>
                </c:pt>
                <c:pt idx="25">
                  <c:v>0.12635263871999999</c:v>
                </c:pt>
                <c:pt idx="26">
                  <c:v>0.12635263871999999</c:v>
                </c:pt>
                <c:pt idx="27">
                  <c:v>0.12635263871999999</c:v>
                </c:pt>
                <c:pt idx="28">
                  <c:v>0.12635263871999999</c:v>
                </c:pt>
                <c:pt idx="29">
                  <c:v>0.12635263871999999</c:v>
                </c:pt>
                <c:pt idx="30">
                  <c:v>0.12635263871999999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2-42C9-BFC2-C156398E2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755816"/>
        <c:axId val="572756472"/>
      </c:lineChart>
      <c:catAx>
        <c:axId val="572755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2756472"/>
        <c:crosses val="autoZero"/>
        <c:auto val="1"/>
        <c:lblAlgn val="ctr"/>
        <c:lblOffset val="100"/>
        <c:noMultiLvlLbl val="0"/>
      </c:catAx>
      <c:valAx>
        <c:axId val="57275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2755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厚さ（大）</a:t>
            </a:r>
            <a:r>
              <a:rPr lang="en-US" altLang="ja-JP"/>
              <a:t>9㎜</a:t>
            </a:r>
            <a:endParaRPr lang="ja-JP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磁力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'大磁石　厚さ'!$U$2:$U$32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'大磁石　厚さ'!$X$2:$X$32</c:f>
              <c:numCache>
                <c:formatCode>General</c:formatCode>
                <c:ptCount val="31"/>
                <c:pt idx="0">
                  <c:v>5.5260279730685757E-2</c:v>
                </c:pt>
                <c:pt idx="1">
                  <c:v>5.663131685157665E-2</c:v>
                </c:pt>
                <c:pt idx="2">
                  <c:v>4.3413279819798138E-2</c:v>
                </c:pt>
                <c:pt idx="3">
                  <c:v>6.015266257611096E-2</c:v>
                </c:pt>
                <c:pt idx="4">
                  <c:v>6.8029287419873519E-2</c:v>
                </c:pt>
                <c:pt idx="5">
                  <c:v>7.4740806277508939E-2</c:v>
                </c:pt>
                <c:pt idx="6">
                  <c:v>6.8782771046521432E-2</c:v>
                </c:pt>
                <c:pt idx="7">
                  <c:v>6.6924931138689178E-2</c:v>
                </c:pt>
                <c:pt idx="8">
                  <c:v>7.9010731486450533E-2</c:v>
                </c:pt>
                <c:pt idx="9">
                  <c:v>7.288399518245274E-2</c:v>
                </c:pt>
                <c:pt idx="10">
                  <c:v>5.7777818965811661E-2</c:v>
                </c:pt>
                <c:pt idx="11">
                  <c:v>5.3456934983760238E-2</c:v>
                </c:pt>
                <c:pt idx="12">
                  <c:v>5.6908433598779229E-2</c:v>
                </c:pt>
                <c:pt idx="13">
                  <c:v>5.4033673487033647E-2</c:v>
                </c:pt>
                <c:pt idx="14">
                  <c:v>5.4970068089118827E-2</c:v>
                </c:pt>
                <c:pt idx="15">
                  <c:v>7.8438736882135346E-2</c:v>
                </c:pt>
                <c:pt idx="16">
                  <c:v>7.8752170108325553E-2</c:v>
                </c:pt>
                <c:pt idx="17">
                  <c:v>6.7270976789584214E-2</c:v>
                </c:pt>
                <c:pt idx="18">
                  <c:v>5.5656675500488591E-2</c:v>
                </c:pt>
                <c:pt idx="19">
                  <c:v>6.1524184233529067E-2</c:v>
                </c:pt>
                <c:pt idx="20">
                  <c:v>7.0518216100866518E-2</c:v>
                </c:pt>
                <c:pt idx="21">
                  <c:v>6.6084318969578296E-2</c:v>
                </c:pt>
                <c:pt idx="22">
                  <c:v>4.4248932440336487E-2</c:v>
                </c:pt>
                <c:pt idx="23">
                  <c:v>4.6138163807249569E-2</c:v>
                </c:pt>
                <c:pt idx="24">
                  <c:v>3.5101788361808058E-2</c:v>
                </c:pt>
                <c:pt idx="25">
                  <c:v>4.8219866224044727E-2</c:v>
                </c:pt>
                <c:pt idx="26">
                  <c:v>2.7007134718765029E-2</c:v>
                </c:pt>
                <c:pt idx="27">
                  <c:v>2.56116862463256E-2</c:v>
                </c:pt>
                <c:pt idx="28">
                  <c:v>3.9503301503153329E-2</c:v>
                </c:pt>
                <c:pt idx="29">
                  <c:v>2.8869191768797681E-2</c:v>
                </c:pt>
                <c:pt idx="30">
                  <c:v>1.9807383903069901E-2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4B-4356-8D48-6E3F25E93F5F}"/>
            </c:ext>
          </c:extLst>
        </c:ser>
        <c:ser>
          <c:idx val="1"/>
          <c:order val="1"/>
          <c:tx>
            <c:v>重さ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'大磁石　厚さ'!$U$2:$U$32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'大磁石　厚さ'!$Y$2:$Y$32</c:f>
              <c:numCache>
                <c:formatCode>General</c:formatCode>
                <c:ptCount val="31"/>
                <c:pt idx="0">
                  <c:v>0.12635263871999999</c:v>
                </c:pt>
                <c:pt idx="1">
                  <c:v>0.12635263871999999</c:v>
                </c:pt>
                <c:pt idx="2">
                  <c:v>0.12635263871999999</c:v>
                </c:pt>
                <c:pt idx="3">
                  <c:v>0.12635263871999999</c:v>
                </c:pt>
                <c:pt idx="4">
                  <c:v>0.12635263871999999</c:v>
                </c:pt>
                <c:pt idx="5">
                  <c:v>0.12635263871999999</c:v>
                </c:pt>
                <c:pt idx="6">
                  <c:v>0.12635263871999999</c:v>
                </c:pt>
                <c:pt idx="7">
                  <c:v>0.12635263871999999</c:v>
                </c:pt>
                <c:pt idx="8">
                  <c:v>0.12635263871999999</c:v>
                </c:pt>
                <c:pt idx="9">
                  <c:v>0.12635263871999999</c:v>
                </c:pt>
                <c:pt idx="10">
                  <c:v>0.12635263871999999</c:v>
                </c:pt>
                <c:pt idx="11">
                  <c:v>0.12635263871999999</c:v>
                </c:pt>
                <c:pt idx="12">
                  <c:v>0.12635263871999999</c:v>
                </c:pt>
                <c:pt idx="13">
                  <c:v>0.12635263871999999</c:v>
                </c:pt>
                <c:pt idx="14">
                  <c:v>0.12635263871999999</c:v>
                </c:pt>
                <c:pt idx="15">
                  <c:v>0.12635263871999999</c:v>
                </c:pt>
                <c:pt idx="16">
                  <c:v>0.12635263871999999</c:v>
                </c:pt>
                <c:pt idx="17">
                  <c:v>0.12635263871999999</c:v>
                </c:pt>
                <c:pt idx="18">
                  <c:v>0.12635263871999999</c:v>
                </c:pt>
                <c:pt idx="19">
                  <c:v>0.12635263871999999</c:v>
                </c:pt>
                <c:pt idx="20">
                  <c:v>0.12635263871999999</c:v>
                </c:pt>
                <c:pt idx="21">
                  <c:v>0.12635263871999999</c:v>
                </c:pt>
                <c:pt idx="22">
                  <c:v>0.12635263871999999</c:v>
                </c:pt>
                <c:pt idx="23">
                  <c:v>0.12635263871999999</c:v>
                </c:pt>
                <c:pt idx="24">
                  <c:v>0.12635263871999999</c:v>
                </c:pt>
                <c:pt idx="25">
                  <c:v>0.12635263871999999</c:v>
                </c:pt>
                <c:pt idx="26">
                  <c:v>0.12635263871999999</c:v>
                </c:pt>
                <c:pt idx="27">
                  <c:v>0.12635263871999999</c:v>
                </c:pt>
                <c:pt idx="28">
                  <c:v>0.12635263871999999</c:v>
                </c:pt>
                <c:pt idx="29">
                  <c:v>0.12635263871999999</c:v>
                </c:pt>
                <c:pt idx="30">
                  <c:v>0.12635263871999999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4B-4356-8D48-6E3F25E93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629584"/>
        <c:axId val="605629912"/>
      </c:lineChart>
      <c:catAx>
        <c:axId val="60562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5629912"/>
        <c:crosses val="autoZero"/>
        <c:auto val="1"/>
        <c:lblAlgn val="ctr"/>
        <c:lblOffset val="100"/>
        <c:noMultiLvlLbl val="0"/>
      </c:catAx>
      <c:valAx>
        <c:axId val="60562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562958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磁力最大値変化（小磁石）</a:t>
            </a:r>
            <a:endParaRPr lang="en-US" altLang="ja-JP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厚さ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val>
            <c:numRef>
              <c:f>'小磁石　厚さ'!$L$43:$L$50</c:f>
              <c:numCache>
                <c:formatCode>0.00000_ </c:formatCode>
                <c:ptCount val="8"/>
                <c:pt idx="0">
                  <c:v>4.8190509250430009E-2</c:v>
                </c:pt>
                <c:pt idx="1">
                  <c:v>6.6471049799668946E-2</c:v>
                </c:pt>
                <c:pt idx="2">
                  <c:v>9.4306390451913732E-2</c:v>
                </c:pt>
                <c:pt idx="3">
                  <c:v>0.1156550324857387</c:v>
                </c:pt>
                <c:pt idx="4">
                  <c:v>0.1361619005848102</c:v>
                </c:pt>
                <c:pt idx="5">
                  <c:v>0.1652810896105788</c:v>
                </c:pt>
                <c:pt idx="6">
                  <c:v>0.18162308406343741</c:v>
                </c:pt>
                <c:pt idx="7">
                  <c:v>0.21589325567488821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B2-46A3-8F66-8509D6AA524D}"/>
            </c:ext>
          </c:extLst>
        </c:ser>
        <c:ser>
          <c:idx val="1"/>
          <c:order val="1"/>
          <c:tx>
            <c:v>外半径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val>
            <c:numRef>
              <c:f>'小磁石　外半径'!$K$49:$K$59</c:f>
              <c:numCache>
                <c:formatCode>0.00000_ </c:formatCode>
                <c:ptCount val="11"/>
                <c:pt idx="0">
                  <c:v>2.4450035411434059E-2</c:v>
                </c:pt>
                <c:pt idx="1">
                  <c:v>3.3494865913210603E-2</c:v>
                </c:pt>
                <c:pt idx="2" formatCode="General">
                  <c:v>3.6134993422377568E-2</c:v>
                </c:pt>
                <c:pt idx="3" formatCode="General">
                  <c:v>4.9341055401839397E-2</c:v>
                </c:pt>
                <c:pt idx="4" formatCode="General">
                  <c:v>6.1543280686367323E-2</c:v>
                </c:pt>
                <c:pt idx="5" formatCode="General">
                  <c:v>7.3019356272852498E-2</c:v>
                </c:pt>
                <c:pt idx="6" formatCode="General">
                  <c:v>9.4306384348637071E-2</c:v>
                </c:pt>
                <c:pt idx="7" formatCode="General">
                  <c:v>0.1075033736232307</c:v>
                </c:pt>
                <c:pt idx="8" formatCode="General">
                  <c:v>0.13386223515135409</c:v>
                </c:pt>
                <c:pt idx="9" formatCode="General">
                  <c:v>0.16</c:v>
                </c:pt>
                <c:pt idx="10" formatCode="General">
                  <c:v>0.19092028759935431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B2-46A3-8F66-8509D6AA524D}"/>
            </c:ext>
          </c:extLst>
        </c:ser>
        <c:ser>
          <c:idx val="2"/>
          <c:order val="2"/>
          <c:tx>
            <c:v>内半径</c:v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val>
            <c:numRef>
              <c:f>'小磁石　内半径'!$H$39:$H$45</c:f>
              <c:numCache>
                <c:formatCode>General</c:formatCode>
                <c:ptCount val="7"/>
                <c:pt idx="0">
                  <c:v>9.1199957403995655E-2</c:v>
                </c:pt>
                <c:pt idx="1">
                  <c:v>8.0468808050781479E-2</c:v>
                </c:pt>
                <c:pt idx="2">
                  <c:v>6.9191641055204631E-2</c:v>
                </c:pt>
                <c:pt idx="3">
                  <c:v>5.3878162808614793E-2</c:v>
                </c:pt>
                <c:pt idx="4">
                  <c:v>3.9419272089994628E-2</c:v>
                </c:pt>
                <c:pt idx="5">
                  <c:v>3.5015937037909041E-2</c:v>
                </c:pt>
                <c:pt idx="6">
                  <c:v>2.0351784098366538E-2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B2-46A3-8F66-8509D6AA5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409960"/>
        <c:axId val="625349608"/>
      </c:lineChart>
      <c:catAx>
        <c:axId val="625409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長さ（</a:t>
                </a:r>
                <a:r>
                  <a:rPr lang="en-US" altLang="ja-JP"/>
                  <a:t>mm</a:t>
                </a:r>
                <a:r>
                  <a:rPr lang="ja-JP" altLang="en-US"/>
                  <a:t>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5349608"/>
        <c:crosses val="autoZero"/>
        <c:auto val="1"/>
        <c:lblAlgn val="ctr"/>
        <c:lblOffset val="100"/>
        <c:noMultiLvlLbl val="0"/>
      </c:catAx>
      <c:valAx>
        <c:axId val="62534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z</a:t>
                </a:r>
                <a:r>
                  <a:rPr lang="ja-JP" altLang="en-US"/>
                  <a:t>方向磁力（</a:t>
                </a:r>
                <a:r>
                  <a:rPr lang="en-US" altLang="ja-JP"/>
                  <a:t>N)</a:t>
                </a:r>
                <a:endParaRPr lang="ja-JP" altLang="en-US"/>
              </a:p>
            </c:rich>
          </c:tx>
          <c:overlay val="0"/>
        </c:title>
        <c:numFmt formatCode="0.00000_ 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5409960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磁力最大値</a:t>
            </a:r>
            <a:r>
              <a:rPr lang="en-US" altLang="ja-JP"/>
              <a:t>-</a:t>
            </a:r>
            <a:r>
              <a:rPr lang="ja-JP" altLang="en-US"/>
              <a:t>重力（大磁石）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厚さ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val>
            <c:numRef>
              <c:f>'大磁石　厚さ'!$G$38:$G$53</c:f>
              <c:numCache>
                <c:formatCode>General</c:formatCode>
                <c:ptCount val="16"/>
                <c:pt idx="0">
                  <c:v>-8.45804677070357E-2</c:v>
                </c:pt>
                <c:pt idx="1">
                  <c:v>-7.4998559950059593E-2</c:v>
                </c:pt>
                <c:pt idx="2">
                  <c:v>-7.1639524313743513E-2</c:v>
                </c:pt>
                <c:pt idx="3">
                  <c:v>-5.3546509576633983E-2</c:v>
                </c:pt>
                <c:pt idx="4">
                  <c:v>-4.734190723354946E-2</c:v>
                </c:pt>
                <c:pt idx="5">
                  <c:v>-3.2046254589100667E-2</c:v>
                </c:pt>
                <c:pt idx="6">
                  <c:v>-1.9290968991970692E-2</c:v>
                </c:pt>
                <c:pt idx="7">
                  <c:v>-7.8169724991902917E-3</c:v>
                </c:pt>
                <c:pt idx="8">
                  <c:v>3.9694933525138143E-3</c:v>
                </c:pt>
                <c:pt idx="9">
                  <c:v>1.5196698896141697E-2</c:v>
                </c:pt>
                <c:pt idx="10">
                  <c:v>1.9779452898573219E-2</c:v>
                </c:pt>
                <c:pt idx="11">
                  <c:v>4.132623889949702E-2</c:v>
                </c:pt>
                <c:pt idx="12">
                  <c:v>5.7279135232946199E-2</c:v>
                </c:pt>
                <c:pt idx="13">
                  <c:v>5.8509579596757705E-2</c:v>
                </c:pt>
                <c:pt idx="14">
                  <c:v>6.1715185506231812E-2</c:v>
                </c:pt>
                <c:pt idx="15">
                  <c:v>8.4116861777720903E-2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B3-4F72-AD05-86F9DF193DF8}"/>
            </c:ext>
          </c:extLst>
        </c:ser>
        <c:ser>
          <c:idx val="1"/>
          <c:order val="1"/>
          <c:tx>
            <c:v>外半径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val>
            <c:numRef>
              <c:f>'大磁石　外半径'!$E$39:$E$59</c:f>
              <c:numCache>
                <c:formatCode>General</c:formatCode>
                <c:ptCount val="21"/>
                <c:pt idx="0">
                  <c:v>-3.3074695330623724E-2</c:v>
                </c:pt>
                <c:pt idx="1">
                  <c:v>-1.9866624624184495E-2</c:v>
                </c:pt>
                <c:pt idx="2">
                  <c:v>-3.0118045265218774E-2</c:v>
                </c:pt>
                <c:pt idx="3">
                  <c:v>-3.5472572137937738E-2</c:v>
                </c:pt>
                <c:pt idx="4">
                  <c:v>-3.4672350985440026E-2</c:v>
                </c:pt>
                <c:pt idx="5">
                  <c:v>-2.5812424360981898E-2</c:v>
                </c:pt>
                <c:pt idx="6">
                  <c:v>-2.9679354230253308E-2</c:v>
                </c:pt>
                <c:pt idx="7">
                  <c:v>-2.2067702852847787E-2</c:v>
                </c:pt>
                <c:pt idx="8">
                  <c:v>-2.5413836336768192E-2</c:v>
                </c:pt>
                <c:pt idx="9">
                  <c:v>-3.2771185192687277E-2</c:v>
                </c:pt>
                <c:pt idx="10">
                  <c:v>-3.2783771254397062E-2</c:v>
                </c:pt>
                <c:pt idx="11">
                  <c:v>-2.7667094014323351E-2</c:v>
                </c:pt>
                <c:pt idx="12">
                  <c:v>-3.5577154721287141E-2</c:v>
                </c:pt>
                <c:pt idx="13">
                  <c:v>-3.7398606474872226E-2</c:v>
                </c:pt>
                <c:pt idx="14">
                  <c:v>-3.6211084259377954E-2</c:v>
                </c:pt>
                <c:pt idx="15">
                  <c:v>-2.20425750515892E-2</c:v>
                </c:pt>
                <c:pt idx="16">
                  <c:v>-4.0069015149813453E-2</c:v>
                </c:pt>
                <c:pt idx="17">
                  <c:v>-4.6096846017956591E-2</c:v>
                </c:pt>
                <c:pt idx="18">
                  <c:v>-3.6207390696298136E-2</c:v>
                </c:pt>
                <c:pt idx="19">
                  <c:v>-1.5486704001736989E-2</c:v>
                </c:pt>
                <c:pt idx="20">
                  <c:v>-4.6974675040944394E-2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B3-4F72-AD05-86F9DF193DF8}"/>
            </c:ext>
          </c:extLst>
        </c:ser>
        <c:ser>
          <c:idx val="2"/>
          <c:order val="2"/>
          <c:tx>
            <c:v>内半径</c:v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val>
            <c:numRef>
              <c:f>'大磁石　内半径'!$E$51:$E$61</c:f>
              <c:numCache>
                <c:formatCode>General</c:formatCode>
                <c:ptCount val="11"/>
                <c:pt idx="0">
                  <c:v>5.2326837866621817E-2</c:v>
                </c:pt>
                <c:pt idx="1">
                  <c:v>4.1846978031161997E-2</c:v>
                </c:pt>
                <c:pt idx="2">
                  <c:v>2.4046950357767494E-2</c:v>
                </c:pt>
                <c:pt idx="3">
                  <c:v>1.1998758658080005E-2</c:v>
                </c:pt>
                <c:pt idx="4">
                  <c:v>4.0761308791002204E-3</c:v>
                </c:pt>
                <c:pt idx="5">
                  <c:v>-5.0055780803328898E-3</c:v>
                </c:pt>
                <c:pt idx="6">
                  <c:v>-1.2979408896388878E-3</c:v>
                </c:pt>
                <c:pt idx="7">
                  <c:v>-2.4550066544082288E-2</c:v>
                </c:pt>
                <c:pt idx="8">
                  <c:v>-3.2336272933523078E-2</c:v>
                </c:pt>
                <c:pt idx="9">
                  <c:v>-4.2102747030228968E-2</c:v>
                </c:pt>
                <c:pt idx="10">
                  <c:v>-5.5941238029302648E-2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B3-4F72-AD05-86F9DF193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626304"/>
        <c:axId val="605627288"/>
      </c:lineChart>
      <c:catAx>
        <c:axId val="605626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長さ（ｍｍ）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5627288"/>
        <c:crosses val="autoZero"/>
        <c:auto val="1"/>
        <c:lblAlgn val="ctr"/>
        <c:lblOffset val="100"/>
        <c:noMultiLvlLbl val="0"/>
      </c:catAx>
      <c:valAx>
        <c:axId val="60562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z</a:t>
                </a:r>
                <a:r>
                  <a:rPr lang="ja-JP" altLang="en-US"/>
                  <a:t>方向磁力（</a:t>
                </a:r>
                <a:r>
                  <a:rPr lang="en-US" altLang="ja-JP"/>
                  <a:t>N)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5626304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厚さ９㎜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磁力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'小磁石　厚さ'!$AJ$2:$AJ$32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'小磁石　厚さ'!$AM$2:$AM$32</c:f>
              <c:numCache>
                <c:formatCode>General</c:formatCode>
                <c:ptCount val="31"/>
                <c:pt idx="0">
                  <c:v>0.1157964337107858</c:v>
                </c:pt>
                <c:pt idx="1">
                  <c:v>0.14374158860822209</c:v>
                </c:pt>
                <c:pt idx="2">
                  <c:v>0.15506296940445441</c:v>
                </c:pt>
                <c:pt idx="3">
                  <c:v>0.14358567154887461</c:v>
                </c:pt>
                <c:pt idx="4">
                  <c:v>0.17310329157851451</c:v>
                </c:pt>
                <c:pt idx="5">
                  <c:v>0.18162308406343741</c:v>
                </c:pt>
                <c:pt idx="6">
                  <c:v>0.17667859458382981</c:v>
                </c:pt>
                <c:pt idx="7">
                  <c:v>0.1437164812339185</c:v>
                </c:pt>
                <c:pt idx="8">
                  <c:v>0.17610877807312081</c:v>
                </c:pt>
                <c:pt idx="9">
                  <c:v>0.16221567374977611</c:v>
                </c:pt>
                <c:pt idx="10">
                  <c:v>0.16480182226009299</c:v>
                </c:pt>
                <c:pt idx="11">
                  <c:v>0.1538452417028916</c:v>
                </c:pt>
                <c:pt idx="12">
                  <c:v>0.16901582241624391</c:v>
                </c:pt>
                <c:pt idx="13">
                  <c:v>0.15796350565180289</c:v>
                </c:pt>
                <c:pt idx="14">
                  <c:v>0.1533758974713775</c:v>
                </c:pt>
                <c:pt idx="15">
                  <c:v>0.1662371926230187</c:v>
                </c:pt>
                <c:pt idx="16">
                  <c:v>0.16422137649656959</c:v>
                </c:pt>
                <c:pt idx="17">
                  <c:v>0.14367192104703649</c:v>
                </c:pt>
                <c:pt idx="18">
                  <c:v>0.166225278811305</c:v>
                </c:pt>
                <c:pt idx="19">
                  <c:v>0.14412450914299729</c:v>
                </c:pt>
                <c:pt idx="20">
                  <c:v>0.1442293181086797</c:v>
                </c:pt>
                <c:pt idx="21">
                  <c:v>0.1600415566598461</c:v>
                </c:pt>
                <c:pt idx="22">
                  <c:v>0.15043489946345159</c:v>
                </c:pt>
                <c:pt idx="23">
                  <c:v>0.12058170347869469</c:v>
                </c:pt>
                <c:pt idx="24">
                  <c:v>0.14207816796922759</c:v>
                </c:pt>
                <c:pt idx="25">
                  <c:v>0.1207493405515726</c:v>
                </c:pt>
                <c:pt idx="26">
                  <c:v>9.2669757794723348E-2</c:v>
                </c:pt>
                <c:pt idx="27">
                  <c:v>0.1223930425792316</c:v>
                </c:pt>
                <c:pt idx="28">
                  <c:v>0.11489241171461741</c:v>
                </c:pt>
                <c:pt idx="29">
                  <c:v>0.11565523506764259</c:v>
                </c:pt>
                <c:pt idx="30">
                  <c:v>0.1238928610762635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8F-436C-8652-A86CFF82E627}"/>
            </c:ext>
          </c:extLst>
        </c:ser>
        <c:ser>
          <c:idx val="1"/>
          <c:order val="1"/>
          <c:tx>
            <c:v>重さ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'小磁石　厚さ'!$AJ$2:$AJ$32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'小磁石　厚さ'!$AN$2:$AN$32</c:f>
              <c:numCache>
                <c:formatCode>General</c:formatCode>
                <c:ptCount val="31"/>
                <c:pt idx="0">
                  <c:v>0.227434749696</c:v>
                </c:pt>
                <c:pt idx="1">
                  <c:v>0.227434749696</c:v>
                </c:pt>
                <c:pt idx="2">
                  <c:v>0.227434749696</c:v>
                </c:pt>
                <c:pt idx="3">
                  <c:v>0.227434749696</c:v>
                </c:pt>
                <c:pt idx="4">
                  <c:v>0.227434749696</c:v>
                </c:pt>
                <c:pt idx="5">
                  <c:v>0.227434749696</c:v>
                </c:pt>
                <c:pt idx="6">
                  <c:v>0.227434749696</c:v>
                </c:pt>
                <c:pt idx="7">
                  <c:v>0.227434749696</c:v>
                </c:pt>
                <c:pt idx="8">
                  <c:v>0.227434749696</c:v>
                </c:pt>
                <c:pt idx="9">
                  <c:v>0.227434749696</c:v>
                </c:pt>
                <c:pt idx="10">
                  <c:v>0.227434749696</c:v>
                </c:pt>
                <c:pt idx="11">
                  <c:v>0.227434749696</c:v>
                </c:pt>
                <c:pt idx="12">
                  <c:v>0.227434749696</c:v>
                </c:pt>
                <c:pt idx="13">
                  <c:v>0.227434749696</c:v>
                </c:pt>
                <c:pt idx="14">
                  <c:v>0.227434749696</c:v>
                </c:pt>
                <c:pt idx="15">
                  <c:v>0.227434749696</c:v>
                </c:pt>
                <c:pt idx="16">
                  <c:v>0.227434749696</c:v>
                </c:pt>
                <c:pt idx="17">
                  <c:v>0.227434749696</c:v>
                </c:pt>
                <c:pt idx="18">
                  <c:v>0.227434749696</c:v>
                </c:pt>
                <c:pt idx="19">
                  <c:v>0.227434749696</c:v>
                </c:pt>
                <c:pt idx="20">
                  <c:v>0.227434749696</c:v>
                </c:pt>
                <c:pt idx="21">
                  <c:v>0.227434749696</c:v>
                </c:pt>
                <c:pt idx="22">
                  <c:v>0.227434749696</c:v>
                </c:pt>
                <c:pt idx="23">
                  <c:v>0.227434749696</c:v>
                </c:pt>
                <c:pt idx="24">
                  <c:v>0.227434749696</c:v>
                </c:pt>
                <c:pt idx="25">
                  <c:v>0.227434749696</c:v>
                </c:pt>
                <c:pt idx="26">
                  <c:v>0.227434749696</c:v>
                </c:pt>
                <c:pt idx="27">
                  <c:v>0.227434749696</c:v>
                </c:pt>
                <c:pt idx="28">
                  <c:v>0.227434749696</c:v>
                </c:pt>
                <c:pt idx="29">
                  <c:v>0.227434749696</c:v>
                </c:pt>
                <c:pt idx="30">
                  <c:v>0.227434749696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8F-436C-8652-A86CFF82E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627208"/>
        <c:axId val="576627864"/>
      </c:lineChart>
      <c:catAx>
        <c:axId val="576627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627864"/>
        <c:crosses val="autoZero"/>
        <c:auto val="1"/>
        <c:lblAlgn val="ctr"/>
        <c:lblOffset val="100"/>
        <c:noMultiLvlLbl val="0"/>
      </c:catAx>
      <c:valAx>
        <c:axId val="57662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627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厚さ（大）</a:t>
            </a:r>
            <a:r>
              <a:rPr lang="en-US" altLang="ja-JP"/>
              <a:t>20㎜</a:t>
            </a:r>
            <a:endParaRPr lang="ja-JP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磁力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'大磁石　厚さ'!$BX$2:$BX$32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'大磁石　厚さ'!$CA$2:$CA$32</c:f>
              <c:numCache>
                <c:formatCode>General</c:formatCode>
                <c:ptCount val="31"/>
                <c:pt idx="0">
                  <c:v>-6.3047392881763933E-2</c:v>
                </c:pt>
                <c:pt idx="1">
                  <c:v>-1.5964496458238331E-2</c:v>
                </c:pt>
                <c:pt idx="2">
                  <c:v>2.3163157398213521E-2</c:v>
                </c:pt>
                <c:pt idx="3">
                  <c:v>3.6926207396827761E-2</c:v>
                </c:pt>
                <c:pt idx="4">
                  <c:v>5.176082310727112E-2</c:v>
                </c:pt>
                <c:pt idx="5">
                  <c:v>9.4395535838412828E-2</c:v>
                </c:pt>
                <c:pt idx="6">
                  <c:v>0.10304258674092261</c:v>
                </c:pt>
                <c:pt idx="7">
                  <c:v>0.11334985069013449</c:v>
                </c:pt>
                <c:pt idx="8">
                  <c:v>0.13042739709473999</c:v>
                </c:pt>
                <c:pt idx="9">
                  <c:v>0.149772443396887</c:v>
                </c:pt>
                <c:pt idx="10">
                  <c:v>0.17247368394046489</c:v>
                </c:pt>
                <c:pt idx="11">
                  <c:v>0.16846580416440879</c:v>
                </c:pt>
                <c:pt idx="12">
                  <c:v>0.16729663767063821</c:v>
                </c:pt>
                <c:pt idx="13">
                  <c:v>0.18241487680153551</c:v>
                </c:pt>
                <c:pt idx="14">
                  <c:v>0.1905142806319868</c:v>
                </c:pt>
                <c:pt idx="15">
                  <c:v>0.18673231522900299</c:v>
                </c:pt>
                <c:pt idx="16">
                  <c:v>0.19493025228107069</c:v>
                </c:pt>
                <c:pt idx="17">
                  <c:v>0.19356146483617279</c:v>
                </c:pt>
                <c:pt idx="18">
                  <c:v>0.2068419953607504</c:v>
                </c:pt>
                <c:pt idx="19">
                  <c:v>0.196269312582703</c:v>
                </c:pt>
                <c:pt idx="20">
                  <c:v>0.2104695004977209</c:v>
                </c:pt>
                <c:pt idx="21">
                  <c:v>0.19363738394202221</c:v>
                </c:pt>
                <c:pt idx="22">
                  <c:v>0.19141937482938379</c:v>
                </c:pt>
                <c:pt idx="23">
                  <c:v>0.1842361236495953</c:v>
                </c:pt>
                <c:pt idx="24">
                  <c:v>0.19007727151071729</c:v>
                </c:pt>
                <c:pt idx="25">
                  <c:v>0.19131442602848661</c:v>
                </c:pt>
                <c:pt idx="26">
                  <c:v>0.17788096667638231</c:v>
                </c:pt>
                <c:pt idx="27">
                  <c:v>0.1712297399896793</c:v>
                </c:pt>
                <c:pt idx="28">
                  <c:v>0.18273938519947269</c:v>
                </c:pt>
                <c:pt idx="29">
                  <c:v>0.16867674629388921</c:v>
                </c:pt>
                <c:pt idx="30">
                  <c:v>0.16951049452864131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D6-44DE-B45A-148A746F6071}"/>
            </c:ext>
          </c:extLst>
        </c:ser>
        <c:ser>
          <c:idx val="1"/>
          <c:order val="1"/>
          <c:tx>
            <c:v>重さ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'大磁石　厚さ'!$BX$2:$BX$32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'大磁石　厚さ'!$CB$2:$CB$32</c:f>
              <c:numCache>
                <c:formatCode>General</c:formatCode>
                <c:ptCount val="31"/>
                <c:pt idx="0">
                  <c:v>0.12635263871999999</c:v>
                </c:pt>
                <c:pt idx="1">
                  <c:v>0.12635263871999999</c:v>
                </c:pt>
                <c:pt idx="2">
                  <c:v>0.12635263871999999</c:v>
                </c:pt>
                <c:pt idx="3">
                  <c:v>0.12635263871999999</c:v>
                </c:pt>
                <c:pt idx="4">
                  <c:v>0.12635263871999999</c:v>
                </c:pt>
                <c:pt idx="5">
                  <c:v>0.12635263871999999</c:v>
                </c:pt>
                <c:pt idx="6">
                  <c:v>0.12635263871999999</c:v>
                </c:pt>
                <c:pt idx="7">
                  <c:v>0.12635263871999999</c:v>
                </c:pt>
                <c:pt idx="8">
                  <c:v>0.12635263871999999</c:v>
                </c:pt>
                <c:pt idx="9">
                  <c:v>0.12635263871999999</c:v>
                </c:pt>
                <c:pt idx="10">
                  <c:v>0.12635263871999999</c:v>
                </c:pt>
                <c:pt idx="11">
                  <c:v>0.12635263871999999</c:v>
                </c:pt>
                <c:pt idx="12">
                  <c:v>0.12635263871999999</c:v>
                </c:pt>
                <c:pt idx="13">
                  <c:v>0.12635263871999999</c:v>
                </c:pt>
                <c:pt idx="14">
                  <c:v>0.12635263871999999</c:v>
                </c:pt>
                <c:pt idx="15">
                  <c:v>0.12635263871999999</c:v>
                </c:pt>
                <c:pt idx="16">
                  <c:v>0.12635263871999999</c:v>
                </c:pt>
                <c:pt idx="17">
                  <c:v>0.12635263871999999</c:v>
                </c:pt>
                <c:pt idx="18">
                  <c:v>0.12635263871999999</c:v>
                </c:pt>
                <c:pt idx="19">
                  <c:v>0.12635263871999999</c:v>
                </c:pt>
                <c:pt idx="20">
                  <c:v>0.12635263871999999</c:v>
                </c:pt>
                <c:pt idx="21">
                  <c:v>0.12635263871999999</c:v>
                </c:pt>
                <c:pt idx="22">
                  <c:v>0.12635263871999999</c:v>
                </c:pt>
                <c:pt idx="23">
                  <c:v>0.12635263871999999</c:v>
                </c:pt>
                <c:pt idx="24">
                  <c:v>0.12635263871999999</c:v>
                </c:pt>
                <c:pt idx="25">
                  <c:v>0.12635263871999999</c:v>
                </c:pt>
                <c:pt idx="26">
                  <c:v>0.12635263871999999</c:v>
                </c:pt>
                <c:pt idx="27">
                  <c:v>0.12635263871999999</c:v>
                </c:pt>
                <c:pt idx="28">
                  <c:v>0.12635263871999999</c:v>
                </c:pt>
                <c:pt idx="29">
                  <c:v>0.12635263871999999</c:v>
                </c:pt>
                <c:pt idx="30">
                  <c:v>0.12635263871999999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D6-44DE-B45A-148A746F6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331000"/>
        <c:axId val="573655104"/>
      </c:lineChart>
      <c:catAx>
        <c:axId val="582331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z</a:t>
                </a:r>
                <a:r>
                  <a:rPr lang="ja-JP" altLang="en-US"/>
                  <a:t>方向距離（ｍｍ）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655104"/>
        <c:crosses val="autoZero"/>
        <c:auto val="1"/>
        <c:lblAlgn val="ctr"/>
        <c:lblOffset val="100"/>
        <c:noMultiLvlLbl val="0"/>
      </c:catAx>
      <c:valAx>
        <c:axId val="57365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z</a:t>
                </a:r>
                <a:r>
                  <a:rPr lang="ja-JP" altLang="en-US"/>
                  <a:t>方向磁力（</a:t>
                </a:r>
                <a:r>
                  <a:rPr lang="en-US" altLang="ja-JP"/>
                  <a:t>N)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2331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厚さ（大）</a:t>
            </a:r>
            <a:r>
              <a:rPr lang="en-US" altLang="ja-JP"/>
              <a:t>16㎜</a:t>
            </a:r>
            <a:endParaRPr lang="ja-JP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磁力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'大磁石　厚さ'!$BD$2:$BD$32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'大磁石　厚さ'!$BG$2:$BG$32</c:f>
              <c:numCache>
                <c:formatCode>General</c:formatCode>
                <c:ptCount val="31"/>
                <c:pt idx="0">
                  <c:v>1.0893470049165729E-2</c:v>
                </c:pt>
                <c:pt idx="1">
                  <c:v>4.192274205849391E-2</c:v>
                </c:pt>
                <c:pt idx="2">
                  <c:v>5.4855462958479102E-2</c:v>
                </c:pt>
                <c:pt idx="3">
                  <c:v>8.9099825836892493E-2</c:v>
                </c:pt>
                <c:pt idx="4">
                  <c:v>8.4448846916804141E-2</c:v>
                </c:pt>
                <c:pt idx="5">
                  <c:v>9.5908189890447609E-2</c:v>
                </c:pt>
                <c:pt idx="6">
                  <c:v>9.6460048925084391E-2</c:v>
                </c:pt>
                <c:pt idx="7">
                  <c:v>0.11746729996496209</c:v>
                </c:pt>
                <c:pt idx="8">
                  <c:v>0.1202285630324167</c:v>
                </c:pt>
                <c:pt idx="9">
                  <c:v>0.13137880263579971</c:v>
                </c:pt>
                <c:pt idx="10">
                  <c:v>0.14813054346972149</c:v>
                </c:pt>
                <c:pt idx="11">
                  <c:v>0.1525607356494677</c:v>
                </c:pt>
                <c:pt idx="12">
                  <c:v>0.15794369919362841</c:v>
                </c:pt>
                <c:pt idx="13">
                  <c:v>0.15010678696760829</c:v>
                </c:pt>
                <c:pt idx="14">
                  <c:v>0.13768163446927759</c:v>
                </c:pt>
                <c:pt idx="15">
                  <c:v>0.15458017634103169</c:v>
                </c:pt>
                <c:pt idx="16">
                  <c:v>0.16767887761949701</c:v>
                </c:pt>
                <c:pt idx="17">
                  <c:v>0.14274084345462379</c:v>
                </c:pt>
                <c:pt idx="18">
                  <c:v>0.1509801385500372</c:v>
                </c:pt>
                <c:pt idx="19">
                  <c:v>0.1585340114860464</c:v>
                </c:pt>
                <c:pt idx="20">
                  <c:v>0.1366049812472297</c:v>
                </c:pt>
                <c:pt idx="21">
                  <c:v>0.13820553821607029</c:v>
                </c:pt>
                <c:pt idx="22">
                  <c:v>0.13688266667679891</c:v>
                </c:pt>
                <c:pt idx="23">
                  <c:v>0.13801124569425499</c:v>
                </c:pt>
                <c:pt idx="24">
                  <c:v>0.13132068567514521</c:v>
                </c:pt>
                <c:pt idx="25">
                  <c:v>0.1220405962337013</c:v>
                </c:pt>
                <c:pt idx="26">
                  <c:v>0.12279554135140611</c:v>
                </c:pt>
                <c:pt idx="27">
                  <c:v>0.11840981283145351</c:v>
                </c:pt>
                <c:pt idx="28">
                  <c:v>0.14352096374538029</c:v>
                </c:pt>
                <c:pt idx="29">
                  <c:v>0.11679218296521721</c:v>
                </c:pt>
                <c:pt idx="30">
                  <c:v>0.10753089134762529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FA-449A-88AA-F8B612351F2E}"/>
            </c:ext>
          </c:extLst>
        </c:ser>
        <c:ser>
          <c:idx val="1"/>
          <c:order val="1"/>
          <c:tx>
            <c:v>重さ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'大磁石　厚さ'!$BD$2:$BD$32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'大磁石　厚さ'!$BH$2:$BH$32</c:f>
              <c:numCache>
                <c:formatCode>General</c:formatCode>
                <c:ptCount val="31"/>
                <c:pt idx="0">
                  <c:v>0.12635263871999999</c:v>
                </c:pt>
                <c:pt idx="1">
                  <c:v>0.12635263871999999</c:v>
                </c:pt>
                <c:pt idx="2">
                  <c:v>0.12635263871999999</c:v>
                </c:pt>
                <c:pt idx="3">
                  <c:v>0.12635263871999999</c:v>
                </c:pt>
                <c:pt idx="4">
                  <c:v>0.12635263871999999</c:v>
                </c:pt>
                <c:pt idx="5">
                  <c:v>0.12635263871999999</c:v>
                </c:pt>
                <c:pt idx="6">
                  <c:v>0.12635263871999999</c:v>
                </c:pt>
                <c:pt idx="7">
                  <c:v>0.12635263871999999</c:v>
                </c:pt>
                <c:pt idx="8">
                  <c:v>0.12635263871999999</c:v>
                </c:pt>
                <c:pt idx="9">
                  <c:v>0.12635263871999999</c:v>
                </c:pt>
                <c:pt idx="10">
                  <c:v>0.12635263871999999</c:v>
                </c:pt>
                <c:pt idx="11">
                  <c:v>0.12635263871999999</c:v>
                </c:pt>
                <c:pt idx="12">
                  <c:v>0.12635263871999999</c:v>
                </c:pt>
                <c:pt idx="13">
                  <c:v>0.12635263871999999</c:v>
                </c:pt>
                <c:pt idx="14">
                  <c:v>0.12635263871999999</c:v>
                </c:pt>
                <c:pt idx="15">
                  <c:v>0.12635263871999999</c:v>
                </c:pt>
                <c:pt idx="16">
                  <c:v>0.12635263871999999</c:v>
                </c:pt>
                <c:pt idx="17">
                  <c:v>0.12635263871999999</c:v>
                </c:pt>
                <c:pt idx="18">
                  <c:v>0.12635263871999999</c:v>
                </c:pt>
                <c:pt idx="19">
                  <c:v>0.12635263871999999</c:v>
                </c:pt>
                <c:pt idx="20">
                  <c:v>0.12635263871999999</c:v>
                </c:pt>
                <c:pt idx="21">
                  <c:v>0.12635263871999999</c:v>
                </c:pt>
                <c:pt idx="22">
                  <c:v>0.12635263871999999</c:v>
                </c:pt>
                <c:pt idx="23">
                  <c:v>0.12635263871999999</c:v>
                </c:pt>
                <c:pt idx="24">
                  <c:v>0.12635263871999999</c:v>
                </c:pt>
                <c:pt idx="25">
                  <c:v>0.12635263871999999</c:v>
                </c:pt>
                <c:pt idx="26">
                  <c:v>0.12635263871999999</c:v>
                </c:pt>
                <c:pt idx="27">
                  <c:v>0.12635263871999999</c:v>
                </c:pt>
                <c:pt idx="28">
                  <c:v>0.12635263871999999</c:v>
                </c:pt>
                <c:pt idx="29">
                  <c:v>0.12635263871999999</c:v>
                </c:pt>
                <c:pt idx="30">
                  <c:v>0.12635263871999999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FA-449A-88AA-F8B612351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731736"/>
        <c:axId val="655732064"/>
      </c:lineChart>
      <c:catAx>
        <c:axId val="655731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5732064"/>
        <c:crosses val="autoZero"/>
        <c:auto val="1"/>
        <c:lblAlgn val="ctr"/>
        <c:lblOffset val="100"/>
        <c:noMultiLvlLbl val="0"/>
      </c:catAx>
      <c:valAx>
        <c:axId val="65573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573173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厚さ（大）</a:t>
            </a:r>
            <a:r>
              <a:rPr lang="en-US" altLang="ja-JP"/>
              <a:t>17㎜</a:t>
            </a:r>
            <a:endParaRPr lang="ja-JP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磁力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'大磁石　厚さ'!$BI$2:$BI$32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'大磁石　厚さ'!$BL$2:$BL$32</c:f>
              <c:numCache>
                <c:formatCode>General</c:formatCode>
                <c:ptCount val="31"/>
                <c:pt idx="0">
                  <c:v>-2.887119055102368E-3</c:v>
                </c:pt>
                <c:pt idx="1">
                  <c:v>2.0665223363113772E-2</c:v>
                </c:pt>
                <c:pt idx="2">
                  <c:v>6.3654180858797885E-2</c:v>
                </c:pt>
                <c:pt idx="3">
                  <c:v>6.7775352593916913E-2</c:v>
                </c:pt>
                <c:pt idx="4">
                  <c:v>7.1119723232008977E-2</c:v>
                </c:pt>
                <c:pt idx="5">
                  <c:v>0.10994783602770559</c:v>
                </c:pt>
                <c:pt idx="6">
                  <c:v>0.1057037455255537</c:v>
                </c:pt>
                <c:pt idx="7">
                  <c:v>0.11867057392893179</c:v>
                </c:pt>
                <c:pt idx="8">
                  <c:v>0.12726226389006909</c:v>
                </c:pt>
                <c:pt idx="9">
                  <c:v>0.1436793325893575</c:v>
                </c:pt>
                <c:pt idx="10">
                  <c:v>0.14134160206312549</c:v>
                </c:pt>
                <c:pt idx="11">
                  <c:v>0.15125974490137889</c:v>
                </c:pt>
                <c:pt idx="12">
                  <c:v>0.16043543616968181</c:v>
                </c:pt>
                <c:pt idx="13">
                  <c:v>0.15256169726113489</c:v>
                </c:pt>
                <c:pt idx="14">
                  <c:v>0.17284690348166229</c:v>
                </c:pt>
                <c:pt idx="15">
                  <c:v>0.16632967392285561</c:v>
                </c:pt>
                <c:pt idx="16">
                  <c:v>0.16947135900532881</c:v>
                </c:pt>
                <c:pt idx="17">
                  <c:v>0.18363177395294619</c:v>
                </c:pt>
                <c:pt idx="18">
                  <c:v>0.17067864440253619</c:v>
                </c:pt>
                <c:pt idx="19">
                  <c:v>0.16220865640054949</c:v>
                </c:pt>
                <c:pt idx="20">
                  <c:v>0.15695818516613971</c:v>
                </c:pt>
                <c:pt idx="21">
                  <c:v>0.15869769786079399</c:v>
                </c:pt>
                <c:pt idx="22">
                  <c:v>0.1699230678241421</c:v>
                </c:pt>
                <c:pt idx="23">
                  <c:v>0.14126638853501611</c:v>
                </c:pt>
                <c:pt idx="24">
                  <c:v>0.1517612871037464</c:v>
                </c:pt>
                <c:pt idx="25">
                  <c:v>0.14210966358800159</c:v>
                </c:pt>
                <c:pt idx="26">
                  <c:v>0.13973992858141679</c:v>
                </c:pt>
                <c:pt idx="27">
                  <c:v>0.15283096337461011</c:v>
                </c:pt>
                <c:pt idx="28">
                  <c:v>0.14460458271590759</c:v>
                </c:pt>
                <c:pt idx="29">
                  <c:v>0.13700961370026549</c:v>
                </c:pt>
                <c:pt idx="30">
                  <c:v>0.11938535506913769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A3-42AA-B380-60574EB97606}"/>
            </c:ext>
          </c:extLst>
        </c:ser>
        <c:ser>
          <c:idx val="1"/>
          <c:order val="1"/>
          <c:tx>
            <c:v>重さ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'大磁石　厚さ'!$BI$2:$BI$32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'大磁石　厚さ'!$BM$2:$BM$32</c:f>
              <c:numCache>
                <c:formatCode>General</c:formatCode>
                <c:ptCount val="31"/>
                <c:pt idx="0">
                  <c:v>0.12635263871999999</c:v>
                </c:pt>
                <c:pt idx="1">
                  <c:v>0.12635263871999999</c:v>
                </c:pt>
                <c:pt idx="2">
                  <c:v>0.12635263871999999</c:v>
                </c:pt>
                <c:pt idx="3">
                  <c:v>0.12635263871999999</c:v>
                </c:pt>
                <c:pt idx="4">
                  <c:v>0.12635263871999999</c:v>
                </c:pt>
                <c:pt idx="5">
                  <c:v>0.12635263871999999</c:v>
                </c:pt>
                <c:pt idx="6">
                  <c:v>0.12635263871999999</c:v>
                </c:pt>
                <c:pt idx="7">
                  <c:v>0.12635263871999999</c:v>
                </c:pt>
                <c:pt idx="8">
                  <c:v>0.12635263871999999</c:v>
                </c:pt>
                <c:pt idx="9">
                  <c:v>0.12635263871999999</c:v>
                </c:pt>
                <c:pt idx="10">
                  <c:v>0.12635263871999999</c:v>
                </c:pt>
                <c:pt idx="11">
                  <c:v>0.12635263871999999</c:v>
                </c:pt>
                <c:pt idx="12">
                  <c:v>0.12635263871999999</c:v>
                </c:pt>
                <c:pt idx="13">
                  <c:v>0.12635263871999999</c:v>
                </c:pt>
                <c:pt idx="14">
                  <c:v>0.12635263871999999</c:v>
                </c:pt>
                <c:pt idx="15">
                  <c:v>0.12635263871999999</c:v>
                </c:pt>
                <c:pt idx="16">
                  <c:v>0.12635263871999999</c:v>
                </c:pt>
                <c:pt idx="17">
                  <c:v>0.12635263871999999</c:v>
                </c:pt>
                <c:pt idx="18">
                  <c:v>0.12635263871999999</c:v>
                </c:pt>
                <c:pt idx="19">
                  <c:v>0.12635263871999999</c:v>
                </c:pt>
                <c:pt idx="20">
                  <c:v>0.12635263871999999</c:v>
                </c:pt>
                <c:pt idx="21">
                  <c:v>0.12635263871999999</c:v>
                </c:pt>
                <c:pt idx="22">
                  <c:v>0.12635263871999999</c:v>
                </c:pt>
                <c:pt idx="23">
                  <c:v>0.12635263871999999</c:v>
                </c:pt>
                <c:pt idx="24">
                  <c:v>0.12635263871999999</c:v>
                </c:pt>
                <c:pt idx="25">
                  <c:v>0.12635263871999999</c:v>
                </c:pt>
                <c:pt idx="26">
                  <c:v>0.12635263871999999</c:v>
                </c:pt>
                <c:pt idx="27">
                  <c:v>0.12635263871999999</c:v>
                </c:pt>
                <c:pt idx="28">
                  <c:v>0.12635263871999999</c:v>
                </c:pt>
                <c:pt idx="29">
                  <c:v>0.12635263871999999</c:v>
                </c:pt>
                <c:pt idx="30">
                  <c:v>0.12635263871999999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A3-42AA-B380-60574EB97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350552"/>
        <c:axId val="576351864"/>
      </c:lineChart>
      <c:catAx>
        <c:axId val="57635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351864"/>
        <c:crosses val="autoZero"/>
        <c:auto val="1"/>
        <c:lblAlgn val="ctr"/>
        <c:lblOffset val="100"/>
        <c:noMultiLvlLbl val="0"/>
      </c:catAx>
      <c:valAx>
        <c:axId val="57635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35055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厚さ（大）</a:t>
            </a:r>
            <a:r>
              <a:rPr lang="en-US" altLang="ja-JP"/>
              <a:t>18㎜</a:t>
            </a:r>
            <a:endParaRPr lang="ja-JP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磁力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'大磁石　厚さ'!$BN$2:$BN$32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'大磁石　厚さ'!$BQ$2:$BQ$32</c:f>
              <c:numCache>
                <c:formatCode>General</c:formatCode>
                <c:ptCount val="31"/>
                <c:pt idx="0">
                  <c:v>-1.2499819098235261E-2</c:v>
                </c:pt>
                <c:pt idx="1">
                  <c:v>5.6006569534016847E-3</c:v>
                </c:pt>
                <c:pt idx="2">
                  <c:v>4.7492768283885919E-2</c:v>
                </c:pt>
                <c:pt idx="3">
                  <c:v>7.2041731769385428E-2</c:v>
                </c:pt>
                <c:pt idx="4">
                  <c:v>8.4314701066407927E-2</c:v>
                </c:pt>
                <c:pt idx="5">
                  <c:v>0.1133952850637493</c:v>
                </c:pt>
                <c:pt idx="6">
                  <c:v>0.115199286500583</c:v>
                </c:pt>
                <c:pt idx="7">
                  <c:v>0.12811275931152269</c:v>
                </c:pt>
                <c:pt idx="8">
                  <c:v>0.1416149660068998</c:v>
                </c:pt>
                <c:pt idx="9">
                  <c:v>0.15012432526516781</c:v>
                </c:pt>
                <c:pt idx="10">
                  <c:v>0.15927585075379391</c:v>
                </c:pt>
                <c:pt idx="11">
                  <c:v>0.16111228183187459</c:v>
                </c:pt>
                <c:pt idx="12">
                  <c:v>0.1579811748258303</c:v>
                </c:pt>
                <c:pt idx="13">
                  <c:v>0.1727867276479069</c:v>
                </c:pt>
                <c:pt idx="14">
                  <c:v>0.16604367242565671</c:v>
                </c:pt>
                <c:pt idx="15">
                  <c:v>0.18122818219863879</c:v>
                </c:pt>
                <c:pt idx="16">
                  <c:v>0.1734476317728981</c:v>
                </c:pt>
                <c:pt idx="17">
                  <c:v>0.1848622183167577</c:v>
                </c:pt>
                <c:pt idx="18">
                  <c:v>0.18030421063364141</c:v>
                </c:pt>
                <c:pt idx="19">
                  <c:v>0.1792241394272206</c:v>
                </c:pt>
                <c:pt idx="20">
                  <c:v>0.18035251647414979</c:v>
                </c:pt>
                <c:pt idx="21">
                  <c:v>0.18011893734737319</c:v>
                </c:pt>
                <c:pt idx="22">
                  <c:v>0.15870792494015801</c:v>
                </c:pt>
                <c:pt idx="23">
                  <c:v>0.1223843753682279</c:v>
                </c:pt>
                <c:pt idx="24">
                  <c:v>0.15346294959050319</c:v>
                </c:pt>
                <c:pt idx="25">
                  <c:v>0.15382776762570871</c:v>
                </c:pt>
                <c:pt idx="26">
                  <c:v>0.1611888818478483</c:v>
                </c:pt>
                <c:pt idx="27">
                  <c:v>0.15038668916947459</c:v>
                </c:pt>
                <c:pt idx="28">
                  <c:v>0.16919140038193531</c:v>
                </c:pt>
                <c:pt idx="29">
                  <c:v>0.14347397746438881</c:v>
                </c:pt>
                <c:pt idx="30">
                  <c:v>0.13273458159494109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F4-4CB9-AD31-846449E29012}"/>
            </c:ext>
          </c:extLst>
        </c:ser>
        <c:ser>
          <c:idx val="1"/>
          <c:order val="1"/>
          <c:tx>
            <c:v>厚さ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'大磁石　厚さ'!$BN$2:$BN$32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'大磁石　厚さ'!$BR$2:$BR$32</c:f>
              <c:numCache>
                <c:formatCode>General</c:formatCode>
                <c:ptCount val="31"/>
                <c:pt idx="0">
                  <c:v>0.12635263871999999</c:v>
                </c:pt>
                <c:pt idx="1">
                  <c:v>0.12635263871999999</c:v>
                </c:pt>
                <c:pt idx="2">
                  <c:v>0.12635263871999999</c:v>
                </c:pt>
                <c:pt idx="3">
                  <c:v>0.12635263871999999</c:v>
                </c:pt>
                <c:pt idx="4">
                  <c:v>0.12635263871999999</c:v>
                </c:pt>
                <c:pt idx="5">
                  <c:v>0.12635263871999999</c:v>
                </c:pt>
                <c:pt idx="6">
                  <c:v>0.12635263871999999</c:v>
                </c:pt>
                <c:pt idx="7">
                  <c:v>0.12635263871999999</c:v>
                </c:pt>
                <c:pt idx="8">
                  <c:v>0.12635263871999999</c:v>
                </c:pt>
                <c:pt idx="9">
                  <c:v>0.12635263871999999</c:v>
                </c:pt>
                <c:pt idx="10">
                  <c:v>0.12635263871999999</c:v>
                </c:pt>
                <c:pt idx="11">
                  <c:v>0.12635263871999999</c:v>
                </c:pt>
                <c:pt idx="12">
                  <c:v>0.12635263871999999</c:v>
                </c:pt>
                <c:pt idx="13">
                  <c:v>0.12635263871999999</c:v>
                </c:pt>
                <c:pt idx="14">
                  <c:v>0.12635263871999999</c:v>
                </c:pt>
                <c:pt idx="15">
                  <c:v>0.12635263871999999</c:v>
                </c:pt>
                <c:pt idx="16">
                  <c:v>0.12635263871999999</c:v>
                </c:pt>
                <c:pt idx="17">
                  <c:v>0.12635263871999999</c:v>
                </c:pt>
                <c:pt idx="18">
                  <c:v>0.12635263871999999</c:v>
                </c:pt>
                <c:pt idx="19">
                  <c:v>0.12635263871999999</c:v>
                </c:pt>
                <c:pt idx="20">
                  <c:v>0.12635263871999999</c:v>
                </c:pt>
                <c:pt idx="21">
                  <c:v>0.12635263871999999</c:v>
                </c:pt>
                <c:pt idx="22">
                  <c:v>0.12635263871999999</c:v>
                </c:pt>
                <c:pt idx="23">
                  <c:v>0.12635263871999999</c:v>
                </c:pt>
                <c:pt idx="24">
                  <c:v>0.12635263871999999</c:v>
                </c:pt>
                <c:pt idx="25">
                  <c:v>0.12635263871999999</c:v>
                </c:pt>
                <c:pt idx="26">
                  <c:v>0.12635263871999999</c:v>
                </c:pt>
                <c:pt idx="27">
                  <c:v>0.12635263871999999</c:v>
                </c:pt>
                <c:pt idx="28">
                  <c:v>0.12635263871999999</c:v>
                </c:pt>
                <c:pt idx="29">
                  <c:v>0.12635263871999999</c:v>
                </c:pt>
                <c:pt idx="30">
                  <c:v>0.12635263871999999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F4-4CB9-AD31-846449E29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612376"/>
        <c:axId val="572606144"/>
      </c:lineChart>
      <c:catAx>
        <c:axId val="572612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2606144"/>
        <c:crosses val="autoZero"/>
        <c:auto val="1"/>
        <c:lblAlgn val="ctr"/>
        <c:lblOffset val="100"/>
        <c:noMultiLvlLbl val="0"/>
      </c:catAx>
      <c:valAx>
        <c:axId val="57260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261237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厚さ（大）</a:t>
            </a:r>
            <a:r>
              <a:rPr lang="en-US" altLang="ja-JP"/>
              <a:t>19㎜</a:t>
            </a:r>
            <a:endParaRPr lang="ja-JP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磁力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'大磁石　厚さ'!$BS$2:$BS$32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'大磁石　厚さ'!$BV$2:$BV$32</c:f>
              <c:numCache>
                <c:formatCode>General</c:formatCode>
                <c:ptCount val="31"/>
                <c:pt idx="0">
                  <c:v>-2.1561116458005999E-2</c:v>
                </c:pt>
                <c:pt idx="1">
                  <c:v>6.2111542705794989E-3</c:v>
                </c:pt>
                <c:pt idx="2">
                  <c:v>9.6477931463263555E-3</c:v>
                </c:pt>
                <c:pt idx="3">
                  <c:v>4.9458826404041388E-2</c:v>
                </c:pt>
                <c:pt idx="4">
                  <c:v>7.9629545996148979E-2</c:v>
                </c:pt>
                <c:pt idx="5">
                  <c:v>9.9269953666288352E-2</c:v>
                </c:pt>
                <c:pt idx="6">
                  <c:v>0.118354480292248</c:v>
                </c:pt>
                <c:pt idx="7">
                  <c:v>0.1203796368369594</c:v>
                </c:pt>
                <c:pt idx="8">
                  <c:v>0.1258662620521806</c:v>
                </c:pt>
                <c:pt idx="9">
                  <c:v>0.14328169065943569</c:v>
                </c:pt>
                <c:pt idx="10">
                  <c:v>0.17164979719862539</c:v>
                </c:pt>
                <c:pt idx="11">
                  <c:v>0.15583700739606671</c:v>
                </c:pt>
                <c:pt idx="12">
                  <c:v>0.16085483113350921</c:v>
                </c:pt>
                <c:pt idx="13">
                  <c:v>0.18806782422623181</c:v>
                </c:pt>
                <c:pt idx="14">
                  <c:v>0.180363230776561</c:v>
                </c:pt>
                <c:pt idx="15">
                  <c:v>0.18721651231513919</c:v>
                </c:pt>
                <c:pt idx="16">
                  <c:v>0.17806123340494379</c:v>
                </c:pt>
                <c:pt idx="17">
                  <c:v>0.18372483052586569</c:v>
                </c:pt>
                <c:pt idx="18">
                  <c:v>0.17113925763725629</c:v>
                </c:pt>
                <c:pt idx="19">
                  <c:v>0.16824065853846559</c:v>
                </c:pt>
                <c:pt idx="20">
                  <c:v>0.1780765712156108</c:v>
                </c:pt>
                <c:pt idx="21">
                  <c:v>0.16659394172886749</c:v>
                </c:pt>
                <c:pt idx="22">
                  <c:v>0.17664535084158511</c:v>
                </c:pt>
                <c:pt idx="23">
                  <c:v>0.17222957494875971</c:v>
                </c:pt>
                <c:pt idx="24">
                  <c:v>0.16801771429187159</c:v>
                </c:pt>
                <c:pt idx="25">
                  <c:v>0.16982814923046319</c:v>
                </c:pt>
                <c:pt idx="26">
                  <c:v>0.1816504892246015</c:v>
                </c:pt>
                <c:pt idx="27">
                  <c:v>0.166085455823721</c:v>
                </c:pt>
                <c:pt idx="28">
                  <c:v>0.18095901195321371</c:v>
                </c:pt>
                <c:pt idx="29">
                  <c:v>0.16032760919026109</c:v>
                </c:pt>
                <c:pt idx="30">
                  <c:v>0.14564059690310471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B0-43C9-9996-F875EC2F7E8C}"/>
            </c:ext>
          </c:extLst>
        </c:ser>
        <c:ser>
          <c:idx val="1"/>
          <c:order val="1"/>
          <c:tx>
            <c:v>重さ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'大磁石　厚さ'!$BS$2:$BS$32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'大磁石　厚さ'!$BW$2:$BW$32</c:f>
              <c:numCache>
                <c:formatCode>General</c:formatCode>
                <c:ptCount val="31"/>
                <c:pt idx="0">
                  <c:v>0.12635263871999999</c:v>
                </c:pt>
                <c:pt idx="1">
                  <c:v>0.12635263871999999</c:v>
                </c:pt>
                <c:pt idx="2">
                  <c:v>0.12635263871999999</c:v>
                </c:pt>
                <c:pt idx="3">
                  <c:v>0.12635263871999999</c:v>
                </c:pt>
                <c:pt idx="4">
                  <c:v>0.12635263871999999</c:v>
                </c:pt>
                <c:pt idx="5">
                  <c:v>0.12635263871999999</c:v>
                </c:pt>
                <c:pt idx="6">
                  <c:v>0.12635263871999999</c:v>
                </c:pt>
                <c:pt idx="7">
                  <c:v>0.12635263871999999</c:v>
                </c:pt>
                <c:pt idx="8">
                  <c:v>0.12635263871999999</c:v>
                </c:pt>
                <c:pt idx="9">
                  <c:v>0.12635263871999999</c:v>
                </c:pt>
                <c:pt idx="10">
                  <c:v>0.12635263871999999</c:v>
                </c:pt>
                <c:pt idx="11">
                  <c:v>0.12635263871999999</c:v>
                </c:pt>
                <c:pt idx="12">
                  <c:v>0.12635263871999999</c:v>
                </c:pt>
                <c:pt idx="13">
                  <c:v>0.12635263871999999</c:v>
                </c:pt>
                <c:pt idx="14">
                  <c:v>0.12635263871999999</c:v>
                </c:pt>
                <c:pt idx="15">
                  <c:v>0.12635263871999999</c:v>
                </c:pt>
                <c:pt idx="16">
                  <c:v>0.12635263871999999</c:v>
                </c:pt>
                <c:pt idx="17">
                  <c:v>0.12635263871999999</c:v>
                </c:pt>
                <c:pt idx="18">
                  <c:v>0.12635263871999999</c:v>
                </c:pt>
                <c:pt idx="19">
                  <c:v>0.12635263871999999</c:v>
                </c:pt>
                <c:pt idx="20">
                  <c:v>0.12635263871999999</c:v>
                </c:pt>
                <c:pt idx="21">
                  <c:v>0.12635263871999999</c:v>
                </c:pt>
                <c:pt idx="22">
                  <c:v>0.12635263871999999</c:v>
                </c:pt>
                <c:pt idx="23">
                  <c:v>0.12635263871999999</c:v>
                </c:pt>
                <c:pt idx="24">
                  <c:v>0.12635263871999999</c:v>
                </c:pt>
                <c:pt idx="25">
                  <c:v>0.12635263871999999</c:v>
                </c:pt>
                <c:pt idx="26">
                  <c:v>0.12635263871999999</c:v>
                </c:pt>
                <c:pt idx="27">
                  <c:v>0.12635263871999999</c:v>
                </c:pt>
                <c:pt idx="28">
                  <c:v>0.12635263871999999</c:v>
                </c:pt>
                <c:pt idx="29">
                  <c:v>0.12635263871999999</c:v>
                </c:pt>
                <c:pt idx="30">
                  <c:v>0.12635263871999999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B0-43C9-9996-F875EC2F7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650424"/>
        <c:axId val="572654032"/>
      </c:lineChart>
      <c:catAx>
        <c:axId val="572650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2654032"/>
        <c:crosses val="autoZero"/>
        <c:auto val="1"/>
        <c:lblAlgn val="ctr"/>
        <c:lblOffset val="100"/>
        <c:noMultiLvlLbl val="0"/>
      </c:catAx>
      <c:valAx>
        <c:axId val="5726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265042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内半径（大）</a:t>
            </a:r>
            <a:r>
              <a:rPr lang="en-US" altLang="ja-JP"/>
              <a:t>1㎜</a:t>
            </a:r>
            <a:endParaRPr lang="ja-JP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磁力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'大磁石　内半径'!$BD$2:$BD$32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'大磁石　内半径'!$BG$2:$BG$32</c:f>
              <c:numCache>
                <c:formatCode>General</c:formatCode>
                <c:ptCount val="31"/>
                <c:pt idx="0">
                  <c:v>0.31207094402469843</c:v>
                </c:pt>
                <c:pt idx="1">
                  <c:v>0.29439184195582901</c:v>
                </c:pt>
                <c:pt idx="2">
                  <c:v>0.29596469712802698</c:v>
                </c:pt>
                <c:pt idx="3">
                  <c:v>0.27319301943766883</c:v>
                </c:pt>
                <c:pt idx="4">
                  <c:v>0.26596083433055778</c:v>
                </c:pt>
                <c:pt idx="5">
                  <c:v>0.26314027946606361</c:v>
                </c:pt>
                <c:pt idx="6">
                  <c:v>0.2584472192604183</c:v>
                </c:pt>
                <c:pt idx="7">
                  <c:v>0.25070638617125002</c:v>
                </c:pt>
                <c:pt idx="8">
                  <c:v>0.25059385172240439</c:v>
                </c:pt>
                <c:pt idx="9">
                  <c:v>0.23483120266099511</c:v>
                </c:pt>
                <c:pt idx="10">
                  <c:v>0.24104312924489399</c:v>
                </c:pt>
                <c:pt idx="11">
                  <c:v>0.23086424279527071</c:v>
                </c:pt>
                <c:pt idx="12">
                  <c:v>0.202526434484186</c:v>
                </c:pt>
                <c:pt idx="13">
                  <c:v>0.20621430357264589</c:v>
                </c:pt>
                <c:pt idx="14">
                  <c:v>0.18599611245553299</c:v>
                </c:pt>
                <c:pt idx="15">
                  <c:v>0.17213036646764349</c:v>
                </c:pt>
                <c:pt idx="16">
                  <c:v>0.1685361269286004</c:v>
                </c:pt>
                <c:pt idx="17">
                  <c:v>0.15854251547326559</c:v>
                </c:pt>
                <c:pt idx="18">
                  <c:v>0.17260368677913249</c:v>
                </c:pt>
                <c:pt idx="19">
                  <c:v>0.1816719591350095</c:v>
                </c:pt>
                <c:pt idx="20">
                  <c:v>0.14493674996836281</c:v>
                </c:pt>
                <c:pt idx="21">
                  <c:v>0.12790031003944199</c:v>
                </c:pt>
                <c:pt idx="22">
                  <c:v>0.15426632141007299</c:v>
                </c:pt>
                <c:pt idx="23">
                  <c:v>0.1088975865401817</c:v>
                </c:pt>
                <c:pt idx="24">
                  <c:v>0.13682735321134831</c:v>
                </c:pt>
                <c:pt idx="25">
                  <c:v>0.12689706661165129</c:v>
                </c:pt>
                <c:pt idx="26">
                  <c:v>0.1339688318609504</c:v>
                </c:pt>
                <c:pt idx="27">
                  <c:v>0.11158446710174109</c:v>
                </c:pt>
                <c:pt idx="28">
                  <c:v>0.12572709279089811</c:v>
                </c:pt>
                <c:pt idx="29">
                  <c:v>0.10687278372903</c:v>
                </c:pt>
                <c:pt idx="30">
                  <c:v>0.11653556316184339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D8-40FB-8DBC-BFCE8E3E1DF4}"/>
            </c:ext>
          </c:extLst>
        </c:ser>
        <c:ser>
          <c:idx val="1"/>
          <c:order val="1"/>
          <c:tx>
            <c:v>重さ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'大磁石　内半径'!$BD$2:$BD$32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'大磁石　内半径'!$BH$2:$BH$32</c:f>
              <c:numCache>
                <c:formatCode>General</c:formatCode>
                <c:ptCount val="31"/>
                <c:pt idx="0">
                  <c:v>0.12635263871999999</c:v>
                </c:pt>
                <c:pt idx="1">
                  <c:v>0.12635263871999999</c:v>
                </c:pt>
                <c:pt idx="2">
                  <c:v>0.12635263871999999</c:v>
                </c:pt>
                <c:pt idx="3">
                  <c:v>0.12635263871999999</c:v>
                </c:pt>
                <c:pt idx="4">
                  <c:v>0.12635263871999999</c:v>
                </c:pt>
                <c:pt idx="5">
                  <c:v>0.12635263871999999</c:v>
                </c:pt>
                <c:pt idx="6">
                  <c:v>0.12635263871999999</c:v>
                </c:pt>
                <c:pt idx="7">
                  <c:v>0.12635263871999999</c:v>
                </c:pt>
                <c:pt idx="8">
                  <c:v>0.12635263871999999</c:v>
                </c:pt>
                <c:pt idx="9">
                  <c:v>0.12635263871999999</c:v>
                </c:pt>
                <c:pt idx="10">
                  <c:v>0.12635263871999999</c:v>
                </c:pt>
                <c:pt idx="11">
                  <c:v>0.12635263871999999</c:v>
                </c:pt>
                <c:pt idx="12">
                  <c:v>0.12635263871999999</c:v>
                </c:pt>
                <c:pt idx="13">
                  <c:v>0.12635263871999999</c:v>
                </c:pt>
                <c:pt idx="14">
                  <c:v>0.12635263871999999</c:v>
                </c:pt>
                <c:pt idx="15">
                  <c:v>0.12635263871999999</c:v>
                </c:pt>
                <c:pt idx="16">
                  <c:v>0.12635263871999999</c:v>
                </c:pt>
                <c:pt idx="17">
                  <c:v>0.12635263871999999</c:v>
                </c:pt>
                <c:pt idx="18">
                  <c:v>0.12635263871999999</c:v>
                </c:pt>
                <c:pt idx="19">
                  <c:v>0.12635263871999999</c:v>
                </c:pt>
                <c:pt idx="20">
                  <c:v>0.12635263871999999</c:v>
                </c:pt>
                <c:pt idx="21">
                  <c:v>0.12635263871999999</c:v>
                </c:pt>
                <c:pt idx="22">
                  <c:v>0.12635263871999999</c:v>
                </c:pt>
                <c:pt idx="23">
                  <c:v>0.12635263871999999</c:v>
                </c:pt>
                <c:pt idx="24">
                  <c:v>0.12635263871999999</c:v>
                </c:pt>
                <c:pt idx="25">
                  <c:v>0.12635263871999999</c:v>
                </c:pt>
                <c:pt idx="26">
                  <c:v>0.12635263871999999</c:v>
                </c:pt>
                <c:pt idx="27">
                  <c:v>0.12635263871999999</c:v>
                </c:pt>
                <c:pt idx="28">
                  <c:v>0.12635263871999999</c:v>
                </c:pt>
                <c:pt idx="29">
                  <c:v>0.12635263871999999</c:v>
                </c:pt>
                <c:pt idx="30">
                  <c:v>0.12635263871999999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D8-40FB-8DBC-BFCE8E3E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353800"/>
        <c:axId val="522354128"/>
      </c:lineChart>
      <c:catAx>
        <c:axId val="522353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2354128"/>
        <c:crosses val="autoZero"/>
        <c:auto val="1"/>
        <c:lblAlgn val="ctr"/>
        <c:lblOffset val="100"/>
        <c:noMultiLvlLbl val="0"/>
      </c:catAx>
      <c:valAx>
        <c:axId val="52235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235380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内半径（大）</a:t>
            </a:r>
            <a:r>
              <a:rPr lang="en-US" altLang="ja-JP"/>
              <a:t>5㎜</a:t>
            </a:r>
            <a:endParaRPr lang="ja-JP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磁力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'大磁石　内半径'!$BI$2:$BI$32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'大磁石　内半径'!$BL$2:$BL$32</c:f>
              <c:numCache>
                <c:formatCode>General</c:formatCode>
                <c:ptCount val="31"/>
                <c:pt idx="0">
                  <c:v>0.27764558000133971</c:v>
                </c:pt>
                <c:pt idx="1">
                  <c:v>0.28625429420739051</c:v>
                </c:pt>
                <c:pt idx="2">
                  <c:v>0.27873145028479251</c:v>
                </c:pt>
                <c:pt idx="3">
                  <c:v>0.27592347406449291</c:v>
                </c:pt>
                <c:pt idx="4">
                  <c:v>0.26015446700692252</c:v>
                </c:pt>
                <c:pt idx="5">
                  <c:v>0.26292880645507333</c:v>
                </c:pt>
                <c:pt idx="6">
                  <c:v>0.2438046488577644</c:v>
                </c:pt>
                <c:pt idx="7">
                  <c:v>0.2311210230623594</c:v>
                </c:pt>
                <c:pt idx="8">
                  <c:v>0.23786926719767049</c:v>
                </c:pt>
                <c:pt idx="9">
                  <c:v>0.2341570953141611</c:v>
                </c:pt>
                <c:pt idx="10">
                  <c:v>0.2355327897651687</c:v>
                </c:pt>
                <c:pt idx="11">
                  <c:v>0.21896182435722941</c:v>
                </c:pt>
                <c:pt idx="12">
                  <c:v>0.16990468831672151</c:v>
                </c:pt>
                <c:pt idx="13">
                  <c:v>0.18245556630046689</c:v>
                </c:pt>
                <c:pt idx="14">
                  <c:v>0.21318241681333849</c:v>
                </c:pt>
                <c:pt idx="15">
                  <c:v>0.18531629712172851</c:v>
                </c:pt>
                <c:pt idx="16">
                  <c:v>0.16038898257859821</c:v>
                </c:pt>
                <c:pt idx="17">
                  <c:v>0.15800677677668071</c:v>
                </c:pt>
                <c:pt idx="18">
                  <c:v>0.15419551720712479</c:v>
                </c:pt>
                <c:pt idx="19">
                  <c:v>0.1497077820244275</c:v>
                </c:pt>
                <c:pt idx="20">
                  <c:v>0.13528626302520419</c:v>
                </c:pt>
                <c:pt idx="21">
                  <c:v>0.16312679404959499</c:v>
                </c:pt>
                <c:pt idx="22">
                  <c:v>0.1318489167074624</c:v>
                </c:pt>
                <c:pt idx="23">
                  <c:v>0.1183713246650588</c:v>
                </c:pt>
                <c:pt idx="24">
                  <c:v>0.1137407494103022</c:v>
                </c:pt>
                <c:pt idx="25">
                  <c:v>0.136586073652462</c:v>
                </c:pt>
                <c:pt idx="26">
                  <c:v>0.1316039120033754</c:v>
                </c:pt>
                <c:pt idx="27">
                  <c:v>0.1117419724472709</c:v>
                </c:pt>
                <c:pt idx="28">
                  <c:v>0.1115447356962453</c:v>
                </c:pt>
                <c:pt idx="29">
                  <c:v>9.9398974080519675E-2</c:v>
                </c:pt>
                <c:pt idx="30">
                  <c:v>9.5538296806446835E-2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9-4814-AD56-0F9976497435}"/>
            </c:ext>
          </c:extLst>
        </c:ser>
        <c:ser>
          <c:idx val="1"/>
          <c:order val="1"/>
          <c:tx>
            <c:v>重さ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'大磁石　内半径'!$BI$2:$BI$32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'大磁石　内半径'!$BM$2:$BM$32</c:f>
              <c:numCache>
                <c:formatCode>General</c:formatCode>
                <c:ptCount val="31"/>
                <c:pt idx="0">
                  <c:v>0.12635263871999999</c:v>
                </c:pt>
                <c:pt idx="1">
                  <c:v>0.12635263871999999</c:v>
                </c:pt>
                <c:pt idx="2">
                  <c:v>0.12635263871999999</c:v>
                </c:pt>
                <c:pt idx="3">
                  <c:v>0.12635263871999999</c:v>
                </c:pt>
                <c:pt idx="4">
                  <c:v>0.12635263871999999</c:v>
                </c:pt>
                <c:pt idx="5">
                  <c:v>0.12635263871999999</c:v>
                </c:pt>
                <c:pt idx="6">
                  <c:v>0.12635263871999999</c:v>
                </c:pt>
                <c:pt idx="7">
                  <c:v>0.12635263871999999</c:v>
                </c:pt>
                <c:pt idx="8">
                  <c:v>0.12635263871999999</c:v>
                </c:pt>
                <c:pt idx="9">
                  <c:v>0.12635263871999999</c:v>
                </c:pt>
                <c:pt idx="10">
                  <c:v>0.12635263871999999</c:v>
                </c:pt>
                <c:pt idx="11">
                  <c:v>0.12635263871999999</c:v>
                </c:pt>
                <c:pt idx="12">
                  <c:v>0.12635263871999999</c:v>
                </c:pt>
                <c:pt idx="13">
                  <c:v>0.12635263871999999</c:v>
                </c:pt>
                <c:pt idx="14">
                  <c:v>0.12635263871999999</c:v>
                </c:pt>
                <c:pt idx="15">
                  <c:v>0.12635263871999999</c:v>
                </c:pt>
                <c:pt idx="16">
                  <c:v>0.12635263871999999</c:v>
                </c:pt>
                <c:pt idx="17">
                  <c:v>0.12635263871999999</c:v>
                </c:pt>
                <c:pt idx="18">
                  <c:v>0.12635263871999999</c:v>
                </c:pt>
                <c:pt idx="19">
                  <c:v>0.12635263871999999</c:v>
                </c:pt>
                <c:pt idx="20">
                  <c:v>0.12635263871999999</c:v>
                </c:pt>
                <c:pt idx="21">
                  <c:v>0.12635263871999999</c:v>
                </c:pt>
                <c:pt idx="22">
                  <c:v>0.12635263871999999</c:v>
                </c:pt>
                <c:pt idx="23">
                  <c:v>0.12635263871999999</c:v>
                </c:pt>
                <c:pt idx="24">
                  <c:v>0.12635263871999999</c:v>
                </c:pt>
                <c:pt idx="25">
                  <c:v>0.12635263871999999</c:v>
                </c:pt>
                <c:pt idx="26">
                  <c:v>0.12635263871999999</c:v>
                </c:pt>
                <c:pt idx="27">
                  <c:v>0.12635263871999999</c:v>
                </c:pt>
                <c:pt idx="28">
                  <c:v>0.12635263871999999</c:v>
                </c:pt>
                <c:pt idx="29">
                  <c:v>0.12635263871999999</c:v>
                </c:pt>
                <c:pt idx="30">
                  <c:v>0.12635263871999999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79-4814-AD56-0F9976497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232080"/>
        <c:axId val="616234376"/>
      </c:lineChart>
      <c:catAx>
        <c:axId val="61623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6234376"/>
        <c:crosses val="autoZero"/>
        <c:auto val="1"/>
        <c:lblAlgn val="ctr"/>
        <c:lblOffset val="100"/>
        <c:noMultiLvlLbl val="0"/>
      </c:catAx>
      <c:valAx>
        <c:axId val="61623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623208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内半径（大）</a:t>
            </a:r>
            <a:r>
              <a:rPr lang="en-US" altLang="ja-JP"/>
              <a:t>10mm</a:t>
            </a:r>
            <a:endParaRPr lang="ja-JP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磁力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'大磁石　内半径'!$BN$2:$BN$32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'大磁石　内半径'!$BQ$2:$BQ$32</c:f>
              <c:numCache>
                <c:formatCode>General</c:formatCode>
                <c:ptCount val="31"/>
                <c:pt idx="0">
                  <c:v>0.24453057899874961</c:v>
                </c:pt>
                <c:pt idx="1">
                  <c:v>0.23344287213393389</c:v>
                </c:pt>
                <c:pt idx="2">
                  <c:v>0.24063233111253179</c:v>
                </c:pt>
                <c:pt idx="3">
                  <c:v>0.22868470020248091</c:v>
                </c:pt>
                <c:pt idx="4">
                  <c:v>0.224273436183972</c:v>
                </c:pt>
                <c:pt idx="5">
                  <c:v>0.21684841372993149</c:v>
                </c:pt>
                <c:pt idx="6">
                  <c:v>0.22629779956800569</c:v>
                </c:pt>
                <c:pt idx="7">
                  <c:v>0.20956094084510779</c:v>
                </c:pt>
                <c:pt idx="8">
                  <c:v>0.20870594396276329</c:v>
                </c:pt>
                <c:pt idx="9">
                  <c:v>0.19073056813223729</c:v>
                </c:pt>
                <c:pt idx="10">
                  <c:v>0.19028618384800791</c:v>
                </c:pt>
                <c:pt idx="11">
                  <c:v>0.18172002029413711</c:v>
                </c:pt>
                <c:pt idx="12">
                  <c:v>0.17277564817739</c:v>
                </c:pt>
                <c:pt idx="13">
                  <c:v>0.1808887364649383</c:v>
                </c:pt>
                <c:pt idx="14">
                  <c:v>0.16690871877848501</c:v>
                </c:pt>
                <c:pt idx="15">
                  <c:v>0.17768304911640551</c:v>
                </c:pt>
                <c:pt idx="16">
                  <c:v>0.1679100788793409</c:v>
                </c:pt>
                <c:pt idx="17">
                  <c:v>0.14960048398998019</c:v>
                </c:pt>
                <c:pt idx="18">
                  <c:v>0.156882396983549</c:v>
                </c:pt>
                <c:pt idx="19">
                  <c:v>0.1213636675612895</c:v>
                </c:pt>
                <c:pt idx="20">
                  <c:v>0.12638065784666919</c:v>
                </c:pt>
                <c:pt idx="21">
                  <c:v>0.1362024541427477</c:v>
                </c:pt>
                <c:pt idx="22">
                  <c:v>0.12737887450375479</c:v>
                </c:pt>
                <c:pt idx="23">
                  <c:v>0.1207018659792751</c:v>
                </c:pt>
                <c:pt idx="24">
                  <c:v>0.10417927472219481</c:v>
                </c:pt>
                <c:pt idx="25">
                  <c:v>9.0042689670298562E-2</c:v>
                </c:pt>
                <c:pt idx="26">
                  <c:v>9.8500526118012549E-2</c:v>
                </c:pt>
                <c:pt idx="27">
                  <c:v>0.11317788458247049</c:v>
                </c:pt>
                <c:pt idx="28">
                  <c:v>0.10995109232316171</c:v>
                </c:pt>
                <c:pt idx="29">
                  <c:v>8.4939368047808161E-2</c:v>
                </c:pt>
                <c:pt idx="30">
                  <c:v>9.1331575780535773E-2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4-4A8B-9A41-627FCBDEB0E5}"/>
            </c:ext>
          </c:extLst>
        </c:ser>
        <c:ser>
          <c:idx val="1"/>
          <c:order val="1"/>
          <c:tx>
            <c:v>重さ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'大磁石　内半径'!$BN$2:$BN$32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'大磁石　内半径'!$BR$2:$BR$32</c:f>
              <c:numCache>
                <c:formatCode>General</c:formatCode>
                <c:ptCount val="31"/>
                <c:pt idx="0">
                  <c:v>0.12635263871999999</c:v>
                </c:pt>
                <c:pt idx="1">
                  <c:v>0.12635263871999999</c:v>
                </c:pt>
                <c:pt idx="2">
                  <c:v>0.12635263871999999</c:v>
                </c:pt>
                <c:pt idx="3">
                  <c:v>0.12635263871999999</c:v>
                </c:pt>
                <c:pt idx="4">
                  <c:v>0.12635263871999999</c:v>
                </c:pt>
                <c:pt idx="5">
                  <c:v>0.12635263871999999</c:v>
                </c:pt>
                <c:pt idx="6">
                  <c:v>0.12635263871999999</c:v>
                </c:pt>
                <c:pt idx="7">
                  <c:v>0.12635263871999999</c:v>
                </c:pt>
                <c:pt idx="8">
                  <c:v>0.12635263871999999</c:v>
                </c:pt>
                <c:pt idx="9">
                  <c:v>0.12635263871999999</c:v>
                </c:pt>
                <c:pt idx="10">
                  <c:v>0.12635263871999999</c:v>
                </c:pt>
                <c:pt idx="11">
                  <c:v>0.12635263871999999</c:v>
                </c:pt>
                <c:pt idx="12">
                  <c:v>0.12635263871999999</c:v>
                </c:pt>
                <c:pt idx="13">
                  <c:v>0.12635263871999999</c:v>
                </c:pt>
                <c:pt idx="14">
                  <c:v>0.12635263871999999</c:v>
                </c:pt>
                <c:pt idx="15">
                  <c:v>0.12635263871999999</c:v>
                </c:pt>
                <c:pt idx="16">
                  <c:v>0.12635263871999999</c:v>
                </c:pt>
                <c:pt idx="17">
                  <c:v>0.12635263871999999</c:v>
                </c:pt>
                <c:pt idx="18">
                  <c:v>0.12635263871999999</c:v>
                </c:pt>
                <c:pt idx="19">
                  <c:v>0.12635263871999999</c:v>
                </c:pt>
                <c:pt idx="20">
                  <c:v>0.12635263871999999</c:v>
                </c:pt>
                <c:pt idx="21">
                  <c:v>0.12635263871999999</c:v>
                </c:pt>
                <c:pt idx="22">
                  <c:v>0.12635263871999999</c:v>
                </c:pt>
                <c:pt idx="23">
                  <c:v>0.12635263871999999</c:v>
                </c:pt>
                <c:pt idx="24">
                  <c:v>0.12635263871999999</c:v>
                </c:pt>
                <c:pt idx="25">
                  <c:v>0.12635263871999999</c:v>
                </c:pt>
                <c:pt idx="26">
                  <c:v>0.12635263871999999</c:v>
                </c:pt>
                <c:pt idx="27">
                  <c:v>0.12635263871999999</c:v>
                </c:pt>
                <c:pt idx="28">
                  <c:v>0.12635263871999999</c:v>
                </c:pt>
                <c:pt idx="29">
                  <c:v>0.12635263871999999</c:v>
                </c:pt>
                <c:pt idx="30">
                  <c:v>0.12635263871999999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D4-4A8B-9A41-627FCBDEB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256024"/>
        <c:axId val="616256352"/>
      </c:lineChart>
      <c:catAx>
        <c:axId val="616256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6256352"/>
        <c:crosses val="autoZero"/>
        <c:auto val="1"/>
        <c:lblAlgn val="ctr"/>
        <c:lblOffset val="100"/>
        <c:noMultiLvlLbl val="0"/>
      </c:catAx>
      <c:valAx>
        <c:axId val="61625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625602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磁力ー重さ（小磁石）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厚さ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'小磁石　厚さ'!$H$43:$H$50</c:f>
              <c:numCache>
                <c:formatCode>0.00000_ </c:formatCode>
                <c:ptCount val="8"/>
                <c:pt idx="0">
                  <c:v>-2.7621073981569998E-2</c:v>
                </c:pt>
                <c:pt idx="1">
                  <c:v>-3.4611061176331101E-2</c:v>
                </c:pt>
                <c:pt idx="2">
                  <c:v>-3.2046248268086303E-2</c:v>
                </c:pt>
                <c:pt idx="3" formatCode="General">
                  <c:v>-3.5968133978261298E-2</c:v>
                </c:pt>
                <c:pt idx="4" formatCode="General">
                  <c:v>-4.0731793623189801E-2</c:v>
                </c:pt>
                <c:pt idx="5" formatCode="General">
                  <c:v>-3.6883132341421203E-2</c:v>
                </c:pt>
                <c:pt idx="6" formatCode="General">
                  <c:v>-4.5811665632562601E-2</c:v>
                </c:pt>
                <c:pt idx="7" formatCode="General">
                  <c:v>-3.6812021765111801E-2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3-4682-AA26-3FDF2FFB3BB6}"/>
            </c:ext>
          </c:extLst>
        </c:ser>
        <c:ser>
          <c:idx val="1"/>
          <c:order val="1"/>
          <c:tx>
            <c:v>外半径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'小磁石　外半径'!$F$49:$F$59</c:f>
              <c:numCache>
                <c:formatCode>General</c:formatCode>
                <c:ptCount val="11"/>
                <c:pt idx="0">
                  <c:v>-4.3672330685659497E-3</c:v>
                </c:pt>
                <c:pt idx="1">
                  <c:v>-7.8837760067894096E-3</c:v>
                </c:pt>
                <c:pt idx="2">
                  <c:v>-1.9282830577622399E-2</c:v>
                </c:pt>
                <c:pt idx="3">
                  <c:v>-2.1593759318160599E-2</c:v>
                </c:pt>
                <c:pt idx="4">
                  <c:v>-2.6386333393632701E-2</c:v>
                </c:pt>
                <c:pt idx="5">
                  <c:v>-3.3382865807147499E-2</c:v>
                </c:pt>
                <c:pt idx="6">
                  <c:v>-3.2046254371362902E-2</c:v>
                </c:pt>
                <c:pt idx="7">
                  <c:v>-4.0277490376769302E-2</c:v>
                </c:pt>
                <c:pt idx="8">
                  <c:v>-3.6824662768645898E-2</c:v>
                </c:pt>
                <c:pt idx="9">
                  <c:v>-3.8071041882854699E-2</c:v>
                </c:pt>
                <c:pt idx="10">
                  <c:v>-3.00121040806457E-2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3-4682-AA26-3FDF2FFB3BB6}"/>
            </c:ext>
          </c:extLst>
        </c:ser>
        <c:ser>
          <c:idx val="2"/>
          <c:order val="2"/>
          <c:tx>
            <c:v>内半径</c:v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val>
            <c:numRef>
              <c:f>'小磁石　内半径'!$E$39:$E$45</c:f>
              <c:numCache>
                <c:formatCode>General</c:formatCode>
                <c:ptCount val="7"/>
                <c:pt idx="0">
                  <c:v>-2.7024733796004299E-2</c:v>
                </c:pt>
                <c:pt idx="1">
                  <c:v>-2.81501269892185E-2</c:v>
                </c:pt>
                <c:pt idx="2">
                  <c:v>-2.8343729184795299E-2</c:v>
                </c:pt>
                <c:pt idx="3">
                  <c:v>-3.1095833991385199E-2</c:v>
                </c:pt>
                <c:pt idx="4">
                  <c:v>-3.1515542630005403E-2</c:v>
                </c:pt>
                <c:pt idx="5">
                  <c:v>-2.0401886962090901E-2</c:v>
                </c:pt>
                <c:pt idx="6">
                  <c:v>-1.8071240541633452E-2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3-4682-AA26-3FDF2FFB3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401360"/>
        <c:axId val="592403656"/>
      </c:lineChart>
      <c:catAx>
        <c:axId val="592401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長さ（ｍｍ）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2403656"/>
        <c:crosses val="autoZero"/>
        <c:auto val="1"/>
        <c:lblAlgn val="ctr"/>
        <c:lblOffset val="100"/>
        <c:noMultiLvlLbl val="0"/>
      </c:catAx>
      <c:valAx>
        <c:axId val="59240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z</a:t>
                </a:r>
                <a:r>
                  <a:rPr lang="ja-JP" altLang="en-US"/>
                  <a:t>方向磁力（</a:t>
                </a:r>
                <a:r>
                  <a:rPr lang="en-US" altLang="ja-JP"/>
                  <a:t>N)</a:t>
                </a:r>
                <a:endParaRPr lang="ja-JP" altLang="en-US"/>
              </a:p>
            </c:rich>
          </c:tx>
          <c:overlay val="0"/>
        </c:title>
        <c:numFmt formatCode="0.00000_ 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2401360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内半径</a:t>
            </a:r>
            <a:r>
              <a:rPr lang="en-US" altLang="ja-JP"/>
              <a:t>12</a:t>
            </a:r>
            <a:r>
              <a:rPr lang="ja-JP" altLang="en-US"/>
              <a:t>㎜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磁力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'小磁石　内半径'!$AE$2:$AE$32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'小磁石　内半径'!$AH$2:$AH$32</c:f>
              <c:numCache>
                <c:formatCode>General</c:formatCode>
                <c:ptCount val="31"/>
                <c:pt idx="0">
                  <c:v>1.110580441447734E-2</c:v>
                </c:pt>
                <c:pt idx="1">
                  <c:v>2.8609174273786751E-3</c:v>
                </c:pt>
                <c:pt idx="2">
                  <c:v>9.0848941127646722E-3</c:v>
                </c:pt>
                <c:pt idx="3">
                  <c:v>1.1569041575292279E-2</c:v>
                </c:pt>
                <c:pt idx="4">
                  <c:v>1.24056625232042E-2</c:v>
                </c:pt>
                <c:pt idx="5">
                  <c:v>3.2540891706070579E-3</c:v>
                </c:pt>
                <c:pt idx="6">
                  <c:v>1.5590349176008839E-2</c:v>
                </c:pt>
                <c:pt idx="7">
                  <c:v>8.805075318261954E-3</c:v>
                </c:pt>
                <c:pt idx="8">
                  <c:v>1.9864661427984789E-2</c:v>
                </c:pt>
                <c:pt idx="9">
                  <c:v>1.030617862164923E-3</c:v>
                </c:pt>
                <c:pt idx="10">
                  <c:v>4.7664302560950778E-3</c:v>
                </c:pt>
                <c:pt idx="11">
                  <c:v>7.2209139442557836E-3</c:v>
                </c:pt>
                <c:pt idx="12">
                  <c:v>-1.3385553207752639E-2</c:v>
                </c:pt>
                <c:pt idx="13">
                  <c:v>1.368209753307544E-2</c:v>
                </c:pt>
                <c:pt idx="14">
                  <c:v>-1.7926808796651039E-2</c:v>
                </c:pt>
                <c:pt idx="15">
                  <c:v>4.1141770717692113E-3</c:v>
                </c:pt>
                <c:pt idx="16">
                  <c:v>-1.426506582199282E-2</c:v>
                </c:pt>
                <c:pt idx="17">
                  <c:v>-2.562283039475297E-3</c:v>
                </c:pt>
                <c:pt idx="18">
                  <c:v>4.6201810828652807E-3</c:v>
                </c:pt>
                <c:pt idx="19">
                  <c:v>1.0413617538891839E-2</c:v>
                </c:pt>
                <c:pt idx="20">
                  <c:v>2.0351784098366538E-2</c:v>
                </c:pt>
                <c:pt idx="21">
                  <c:v>-1.0532817483000161E-2</c:v>
                </c:pt>
                <c:pt idx="22">
                  <c:v>-8.0784986796094433E-3</c:v>
                </c:pt>
                <c:pt idx="23">
                  <c:v>7.7463316071698122E-3</c:v>
                </c:pt>
                <c:pt idx="24">
                  <c:v>1.0053017175443201E-2</c:v>
                </c:pt>
                <c:pt idx="25">
                  <c:v>-1.2008447926893911E-2</c:v>
                </c:pt>
                <c:pt idx="26">
                  <c:v>-8.62514959281796E-3</c:v>
                </c:pt>
                <c:pt idx="27">
                  <c:v>-3.9137567597728714E-3</c:v>
                </c:pt>
                <c:pt idx="28">
                  <c:v>-1.7695957768349799E-2</c:v>
                </c:pt>
                <c:pt idx="29">
                  <c:v>-3.2864479089810862E-2</c:v>
                </c:pt>
                <c:pt idx="30">
                  <c:v>-2.6933948846148241E-2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CE-4D22-96FA-4D0F0CFF3D23}"/>
            </c:ext>
          </c:extLst>
        </c:ser>
        <c:ser>
          <c:idx val="1"/>
          <c:order val="1"/>
          <c:tx>
            <c:v>重さ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'小磁石　内半径'!$AE$2:$AE$32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'小磁石　内半径'!$AI$2:$AI$32</c:f>
              <c:numCache>
                <c:formatCode>General</c:formatCode>
                <c:ptCount val="31"/>
                <c:pt idx="0">
                  <c:v>3.8423024639999991E-2</c:v>
                </c:pt>
                <c:pt idx="1">
                  <c:v>3.8423024639999991E-2</c:v>
                </c:pt>
                <c:pt idx="2">
                  <c:v>3.8423024639999991E-2</c:v>
                </c:pt>
                <c:pt idx="3">
                  <c:v>3.8423024639999991E-2</c:v>
                </c:pt>
                <c:pt idx="4">
                  <c:v>3.8423024639999991E-2</c:v>
                </c:pt>
                <c:pt idx="5">
                  <c:v>3.8423024639999991E-2</c:v>
                </c:pt>
                <c:pt idx="6">
                  <c:v>3.8423024639999991E-2</c:v>
                </c:pt>
                <c:pt idx="7">
                  <c:v>3.8423024639999991E-2</c:v>
                </c:pt>
                <c:pt idx="8">
                  <c:v>3.8423024639999991E-2</c:v>
                </c:pt>
                <c:pt idx="9">
                  <c:v>3.8423024639999991E-2</c:v>
                </c:pt>
                <c:pt idx="10">
                  <c:v>3.8423024639999991E-2</c:v>
                </c:pt>
                <c:pt idx="11">
                  <c:v>3.8423024639999991E-2</c:v>
                </c:pt>
                <c:pt idx="12">
                  <c:v>3.8423024639999991E-2</c:v>
                </c:pt>
                <c:pt idx="13">
                  <c:v>3.8423024639999991E-2</c:v>
                </c:pt>
                <c:pt idx="14">
                  <c:v>3.8423024639999991E-2</c:v>
                </c:pt>
                <c:pt idx="15">
                  <c:v>3.8423024639999991E-2</c:v>
                </c:pt>
                <c:pt idx="16">
                  <c:v>3.8423024639999991E-2</c:v>
                </c:pt>
                <c:pt idx="17">
                  <c:v>3.8423024639999991E-2</c:v>
                </c:pt>
                <c:pt idx="18">
                  <c:v>3.8423024639999991E-2</c:v>
                </c:pt>
                <c:pt idx="19">
                  <c:v>3.8423024639999991E-2</c:v>
                </c:pt>
                <c:pt idx="20">
                  <c:v>3.8423024639999991E-2</c:v>
                </c:pt>
                <c:pt idx="21">
                  <c:v>3.8423024639999991E-2</c:v>
                </c:pt>
                <c:pt idx="22">
                  <c:v>3.8423024639999991E-2</c:v>
                </c:pt>
                <c:pt idx="23">
                  <c:v>3.8423024639999991E-2</c:v>
                </c:pt>
                <c:pt idx="24">
                  <c:v>3.8423024639999991E-2</c:v>
                </c:pt>
                <c:pt idx="25">
                  <c:v>3.8423024639999991E-2</c:v>
                </c:pt>
                <c:pt idx="26">
                  <c:v>3.8423024639999991E-2</c:v>
                </c:pt>
                <c:pt idx="27">
                  <c:v>3.8423024639999991E-2</c:v>
                </c:pt>
                <c:pt idx="28">
                  <c:v>3.8423024639999991E-2</c:v>
                </c:pt>
                <c:pt idx="29">
                  <c:v>3.8423024639999991E-2</c:v>
                </c:pt>
                <c:pt idx="30">
                  <c:v>3.8423024639999991E-2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CE-4D22-96FA-4D0F0CFF3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488400"/>
        <c:axId val="572496600"/>
      </c:lineChart>
      <c:catAx>
        <c:axId val="572488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z</a:t>
                </a:r>
                <a:r>
                  <a:rPr lang="ja-JP" altLang="en-US"/>
                  <a:t>方向距離（</a:t>
                </a:r>
                <a:r>
                  <a:rPr lang="en-US" altLang="ja-JP"/>
                  <a:t>mm</a:t>
                </a:r>
                <a:r>
                  <a:rPr lang="ja-JP" altLang="en-US"/>
                  <a:t>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2496600"/>
        <c:crosses val="autoZero"/>
        <c:auto val="1"/>
        <c:lblAlgn val="ctr"/>
        <c:lblOffset val="100"/>
        <c:noMultiLvlLbl val="0"/>
      </c:catAx>
      <c:valAx>
        <c:axId val="57249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z</a:t>
                </a:r>
                <a:r>
                  <a:rPr lang="ja-JP" altLang="en-US"/>
                  <a:t>方向磁力（</a:t>
                </a:r>
                <a:r>
                  <a:rPr lang="en-US" altLang="ja-JP"/>
                  <a:t>N)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2488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厚さ</a:t>
            </a:r>
            <a:r>
              <a:rPr lang="en-US" altLang="ja-JP"/>
              <a:t>10㎜</a:t>
            </a:r>
            <a:endParaRPr lang="ja-JP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磁力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'小磁石　厚さ'!$AO$2:$AO$32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'小磁石　厚さ'!$AR$2:$AR$32</c:f>
              <c:numCache>
                <c:formatCode>General</c:formatCode>
                <c:ptCount val="31"/>
                <c:pt idx="0">
                  <c:v>0.1632138902728483</c:v>
                </c:pt>
                <c:pt idx="1">
                  <c:v>0.1647556644083582</c:v>
                </c:pt>
                <c:pt idx="2">
                  <c:v>0.16181065590833049</c:v>
                </c:pt>
                <c:pt idx="3">
                  <c:v>0.17539020524307899</c:v>
                </c:pt>
                <c:pt idx="4">
                  <c:v>0.199097483837059</c:v>
                </c:pt>
                <c:pt idx="5">
                  <c:v>0.19810928227191929</c:v>
                </c:pt>
                <c:pt idx="6">
                  <c:v>0.19595415453240461</c:v>
                </c:pt>
                <c:pt idx="7">
                  <c:v>0.20804821532832671</c:v>
                </c:pt>
                <c:pt idx="8">
                  <c:v>0.20774883364794591</c:v>
                </c:pt>
                <c:pt idx="9">
                  <c:v>0.19626594779593939</c:v>
                </c:pt>
                <c:pt idx="10">
                  <c:v>0.21589325567488821</c:v>
                </c:pt>
                <c:pt idx="11">
                  <c:v>0.20848741619654351</c:v>
                </c:pt>
                <c:pt idx="12">
                  <c:v>0.20732080584977319</c:v>
                </c:pt>
                <c:pt idx="13">
                  <c:v>0.20814576667749829</c:v>
                </c:pt>
                <c:pt idx="14">
                  <c:v>0.1879203363545319</c:v>
                </c:pt>
                <c:pt idx="15">
                  <c:v>0.20474051718128281</c:v>
                </c:pt>
                <c:pt idx="16">
                  <c:v>0.18170019685348521</c:v>
                </c:pt>
                <c:pt idx="17">
                  <c:v>0.1941870402051224</c:v>
                </c:pt>
                <c:pt idx="18">
                  <c:v>0.18010884953505479</c:v>
                </c:pt>
                <c:pt idx="19">
                  <c:v>0.18303467429739981</c:v>
                </c:pt>
                <c:pt idx="20">
                  <c:v>0.19780671725249671</c:v>
                </c:pt>
                <c:pt idx="21">
                  <c:v>0.18175020014194751</c:v>
                </c:pt>
                <c:pt idx="22">
                  <c:v>0.1652484535701001</c:v>
                </c:pt>
                <c:pt idx="23">
                  <c:v>0.1833802485467742</c:v>
                </c:pt>
                <c:pt idx="24">
                  <c:v>0.16791087321972639</c:v>
                </c:pt>
                <c:pt idx="25">
                  <c:v>0.16086167030506671</c:v>
                </c:pt>
                <c:pt idx="26">
                  <c:v>0.14791399364934699</c:v>
                </c:pt>
                <c:pt idx="27">
                  <c:v>0.15836396683413889</c:v>
                </c:pt>
                <c:pt idx="28">
                  <c:v>0.14835433707885989</c:v>
                </c:pt>
                <c:pt idx="29">
                  <c:v>0.1458390833862539</c:v>
                </c:pt>
                <c:pt idx="30">
                  <c:v>0.1464970229641773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2-4E88-A571-928E5DD63335}"/>
            </c:ext>
          </c:extLst>
        </c:ser>
        <c:ser>
          <c:idx val="1"/>
          <c:order val="1"/>
          <c:tx>
            <c:v>重さ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'小磁石　厚さ'!$AO$2:$AO$32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'小磁石　厚さ'!$AS$2:$AS$32</c:f>
              <c:numCache>
                <c:formatCode>General</c:formatCode>
                <c:ptCount val="31"/>
                <c:pt idx="0">
                  <c:v>0.25270527743999999</c:v>
                </c:pt>
                <c:pt idx="1">
                  <c:v>0.25270527743999999</c:v>
                </c:pt>
                <c:pt idx="2">
                  <c:v>0.25270527743999999</c:v>
                </c:pt>
                <c:pt idx="3">
                  <c:v>0.25270527743999999</c:v>
                </c:pt>
                <c:pt idx="4">
                  <c:v>0.25270527743999999</c:v>
                </c:pt>
                <c:pt idx="5">
                  <c:v>0.25270527743999999</c:v>
                </c:pt>
                <c:pt idx="6">
                  <c:v>0.25270527743999999</c:v>
                </c:pt>
                <c:pt idx="7">
                  <c:v>0.25270527743999999</c:v>
                </c:pt>
                <c:pt idx="8">
                  <c:v>0.25270527743999999</c:v>
                </c:pt>
                <c:pt idx="9">
                  <c:v>0.25270527743999999</c:v>
                </c:pt>
                <c:pt idx="10">
                  <c:v>0.25270527743999999</c:v>
                </c:pt>
                <c:pt idx="11">
                  <c:v>0.25270527743999999</c:v>
                </c:pt>
                <c:pt idx="12">
                  <c:v>0.25270527743999999</c:v>
                </c:pt>
                <c:pt idx="13">
                  <c:v>0.25270527743999999</c:v>
                </c:pt>
                <c:pt idx="14">
                  <c:v>0.25270527743999999</c:v>
                </c:pt>
                <c:pt idx="15">
                  <c:v>0.25270527743999999</c:v>
                </c:pt>
                <c:pt idx="16">
                  <c:v>0.25270527743999999</c:v>
                </c:pt>
                <c:pt idx="17">
                  <c:v>0.25270527743999999</c:v>
                </c:pt>
                <c:pt idx="18">
                  <c:v>0.25270527743999999</c:v>
                </c:pt>
                <c:pt idx="19">
                  <c:v>0.25270527743999999</c:v>
                </c:pt>
                <c:pt idx="20">
                  <c:v>0.25270527743999999</c:v>
                </c:pt>
                <c:pt idx="21">
                  <c:v>0.25270527743999999</c:v>
                </c:pt>
                <c:pt idx="22">
                  <c:v>0.25270527743999999</c:v>
                </c:pt>
                <c:pt idx="23">
                  <c:v>0.25270527743999999</c:v>
                </c:pt>
                <c:pt idx="24">
                  <c:v>0.25270527743999999</c:v>
                </c:pt>
                <c:pt idx="25">
                  <c:v>0.25270527743999999</c:v>
                </c:pt>
                <c:pt idx="26">
                  <c:v>0.25270527743999999</c:v>
                </c:pt>
                <c:pt idx="27">
                  <c:v>0.25270527743999999</c:v>
                </c:pt>
                <c:pt idx="28">
                  <c:v>0.25270527743999999</c:v>
                </c:pt>
                <c:pt idx="29">
                  <c:v>0.25270527743999999</c:v>
                </c:pt>
                <c:pt idx="30">
                  <c:v>0.25270527743999999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C2-4E88-A571-928E5DD63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624912"/>
        <c:axId val="576628192"/>
      </c:lineChart>
      <c:catAx>
        <c:axId val="576624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z</a:t>
                </a:r>
                <a:r>
                  <a:rPr lang="ja-JP" altLang="en-US"/>
                  <a:t>方向距離（ｍｍ）</a:t>
                </a:r>
                <a:endParaRPr lang="en-US" altLang="ja-JP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628192"/>
        <c:crosses val="autoZero"/>
        <c:auto val="1"/>
        <c:lblAlgn val="ctr"/>
        <c:lblOffset val="100"/>
        <c:noMultiLvlLbl val="0"/>
      </c:catAx>
      <c:valAx>
        <c:axId val="57662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z</a:t>
                </a:r>
                <a:r>
                  <a:rPr lang="ja-JP" altLang="en-US"/>
                  <a:t>方向磁力（</a:t>
                </a:r>
                <a:r>
                  <a:rPr lang="en-US" altLang="ja-JP"/>
                  <a:t>N)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624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x</a:t>
            </a:r>
            <a:r>
              <a:rPr lang="ja-JP" altLang="en-US"/>
              <a:t>方向</a:t>
            </a:r>
            <a:r>
              <a:rPr lang="ja-JP" altLang="en-US" baseline="0"/>
              <a:t>磁力</a:t>
            </a:r>
            <a:r>
              <a:rPr lang="en-US" altLang="ja-JP" baseline="0"/>
              <a:t>(0~3mm)</a:t>
            </a:r>
            <a:endParaRPr lang="ja-JP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0mm</c:v>
          </c:tx>
          <c:spPr>
            <a:ln w="28575" cap="rnd">
              <a:solidFill>
                <a:srgbClr val="FFFF00"/>
              </a:solidFill>
              <a:prstDash val="solid"/>
              <a:round/>
            </a:ln>
          </c:spPr>
          <c:marker>
            <c:symbol val="none"/>
          </c:marker>
          <c:cat>
            <c:numRef>
              <c:f>'小磁石　x座標'!$A$2:$A$32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'小磁石　x座標'!$AF$2:$AF$32</c:f>
              <c:numCache>
                <c:formatCode>General</c:formatCode>
                <c:ptCount val="31"/>
                <c:pt idx="0">
                  <c:v>-2.0870706661684291E-4</c:v>
                </c:pt>
                <c:pt idx="1">
                  <c:v>2.4634459413991322E-4</c:v>
                </c:pt>
                <c:pt idx="2">
                  <c:v>-8.6071842767111266E-3</c:v>
                </c:pt>
                <c:pt idx="3">
                  <c:v>3.1572079100111727E-4</c:v>
                </c:pt>
                <c:pt idx="4">
                  <c:v>1.7749367036885E-3</c:v>
                </c:pt>
                <c:pt idx="5">
                  <c:v>1.193221470238361E-3</c:v>
                </c:pt>
                <c:pt idx="6">
                  <c:v>1.880488179536061E-3</c:v>
                </c:pt>
                <c:pt idx="7">
                  <c:v>1.952883795699265E-3</c:v>
                </c:pt>
                <c:pt idx="8">
                  <c:v>-4.0589153643157778E-3</c:v>
                </c:pt>
                <c:pt idx="9">
                  <c:v>5.9383962456038067E-3</c:v>
                </c:pt>
                <c:pt idx="10">
                  <c:v>3.9135512211582483E-3</c:v>
                </c:pt>
                <c:pt idx="11">
                  <c:v>-3.626232697297822E-3</c:v>
                </c:pt>
                <c:pt idx="12">
                  <c:v>1.933715421880144E-3</c:v>
                </c:pt>
                <c:pt idx="13">
                  <c:v>-4.8696635483067834E-3</c:v>
                </c:pt>
                <c:pt idx="14">
                  <c:v>-4.239243376328492E-4</c:v>
                </c:pt>
                <c:pt idx="15">
                  <c:v>1.966581929967349E-3</c:v>
                </c:pt>
                <c:pt idx="16">
                  <c:v>-8.0379357881366423E-3</c:v>
                </c:pt>
                <c:pt idx="17">
                  <c:v>5.1601976900214246E-3</c:v>
                </c:pt>
                <c:pt idx="18">
                  <c:v>1.0878202747846051E-2</c:v>
                </c:pt>
                <c:pt idx="19">
                  <c:v>5.8456709748456537E-4</c:v>
                </c:pt>
                <c:pt idx="20">
                  <c:v>5.3638049364420713E-3</c:v>
                </c:pt>
                <c:pt idx="21">
                  <c:v>3.6367207247316249E-3</c:v>
                </c:pt>
                <c:pt idx="22">
                  <c:v>-1.1393508040926669E-3</c:v>
                </c:pt>
                <c:pt idx="23">
                  <c:v>7.1307298545534984E-4</c:v>
                </c:pt>
                <c:pt idx="24">
                  <c:v>5.4033604534150668E-4</c:v>
                </c:pt>
                <c:pt idx="25">
                  <c:v>4.9039990989217406E-3</c:v>
                </c:pt>
                <c:pt idx="26">
                  <c:v>8.9720730471915446E-3</c:v>
                </c:pt>
                <c:pt idx="27">
                  <c:v>3.381528279289686E-3</c:v>
                </c:pt>
                <c:pt idx="28">
                  <c:v>1.3951394989865549E-4</c:v>
                </c:pt>
                <c:pt idx="29">
                  <c:v>4.7914792908456414E-3</c:v>
                </c:pt>
                <c:pt idx="30">
                  <c:v>1.496007284478377E-2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59-4F78-9EAC-6258A2FF8AE7}"/>
            </c:ext>
          </c:extLst>
        </c:ser>
        <c:ser>
          <c:idx val="1"/>
          <c:order val="1"/>
          <c:tx>
            <c:v>1mm</c:v>
          </c:tx>
          <c:spPr>
            <a:ln w="28575" cap="rnd">
              <a:solidFill>
                <a:srgbClr val="FFC000"/>
              </a:solidFill>
              <a:prstDash val="solid"/>
              <a:round/>
            </a:ln>
          </c:spPr>
          <c:marker>
            <c:symbol val="none"/>
          </c:marker>
          <c:cat>
            <c:numRef>
              <c:f>'小磁石　x座標'!$A$2:$A$32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'小磁石　x座標'!$B$2:$B$32</c:f>
              <c:numCache>
                <c:formatCode>General</c:formatCode>
                <c:ptCount val="31"/>
                <c:pt idx="0">
                  <c:v>-1.2854535642102351E-2</c:v>
                </c:pt>
                <c:pt idx="1">
                  <c:v>-1.0847644973238941E-2</c:v>
                </c:pt>
                <c:pt idx="2">
                  <c:v>-6.5856755751773841E-3</c:v>
                </c:pt>
                <c:pt idx="3">
                  <c:v>-6.9179942990557283E-3</c:v>
                </c:pt>
                <c:pt idx="4">
                  <c:v>-5.4661357546708844E-3</c:v>
                </c:pt>
                <c:pt idx="5">
                  <c:v>-5.9826272401281161E-3</c:v>
                </c:pt>
                <c:pt idx="6">
                  <c:v>-7.4572349992117824E-5</c:v>
                </c:pt>
                <c:pt idx="7">
                  <c:v>-7.284403648117433E-3</c:v>
                </c:pt>
                <c:pt idx="8">
                  <c:v>4.7011653261926894E-3</c:v>
                </c:pt>
                <c:pt idx="9">
                  <c:v>-2.1802221053951409E-3</c:v>
                </c:pt>
                <c:pt idx="10">
                  <c:v>-1.700518314076396E-3</c:v>
                </c:pt>
                <c:pt idx="11">
                  <c:v>5.3629136724537086E-3</c:v>
                </c:pt>
                <c:pt idx="12">
                  <c:v>-1.4136386317685531E-3</c:v>
                </c:pt>
                <c:pt idx="13">
                  <c:v>7.7334189896577383E-3</c:v>
                </c:pt>
                <c:pt idx="14">
                  <c:v>-1.652764557475246E-3</c:v>
                </c:pt>
                <c:pt idx="15">
                  <c:v>2.3708266985539442E-3</c:v>
                </c:pt>
                <c:pt idx="16">
                  <c:v>9.3089576402024029E-3</c:v>
                </c:pt>
                <c:pt idx="17">
                  <c:v>4.6444175008088983E-3</c:v>
                </c:pt>
                <c:pt idx="18">
                  <c:v>1.4160675504985951E-4</c:v>
                </c:pt>
                <c:pt idx="19">
                  <c:v>-1.4682927962802279E-4</c:v>
                </c:pt>
                <c:pt idx="20">
                  <c:v>-1.7154617982291509E-4</c:v>
                </c:pt>
                <c:pt idx="21">
                  <c:v>9.0229641579995714E-3</c:v>
                </c:pt>
                <c:pt idx="22">
                  <c:v>3.135139492613345E-6</c:v>
                </c:pt>
                <c:pt idx="23">
                  <c:v>7.010442163345368E-3</c:v>
                </c:pt>
                <c:pt idx="24">
                  <c:v>-8.8398626027668178E-3</c:v>
                </c:pt>
                <c:pt idx="25">
                  <c:v>6.1182244874006244E-3</c:v>
                </c:pt>
                <c:pt idx="26">
                  <c:v>7.6806625686840118E-3</c:v>
                </c:pt>
                <c:pt idx="27">
                  <c:v>9.78002603918968E-3</c:v>
                </c:pt>
                <c:pt idx="28">
                  <c:v>9.0225177702575911E-3</c:v>
                </c:pt>
                <c:pt idx="29">
                  <c:v>2.1316012839068029E-2</c:v>
                </c:pt>
                <c:pt idx="30">
                  <c:v>3.4829927629106308E-3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59-4F78-9EAC-6258A2FF8AE7}"/>
            </c:ext>
          </c:extLst>
        </c:ser>
        <c:ser>
          <c:idx val="2"/>
          <c:order val="2"/>
          <c:tx>
            <c:v>2mm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'小磁石　x座標'!$A$2:$A$32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'小磁石　x座標'!$G$2:$G$32</c:f>
              <c:numCache>
                <c:formatCode>General</c:formatCode>
                <c:ptCount val="31"/>
                <c:pt idx="0">
                  <c:v>-1.858740946887405E-2</c:v>
                </c:pt>
                <c:pt idx="1">
                  <c:v>-1.9979525308877071E-2</c:v>
                </c:pt>
                <c:pt idx="2">
                  <c:v>-2.2979381186642021E-2</c:v>
                </c:pt>
                <c:pt idx="3">
                  <c:v>-9.3636596525732505E-3</c:v>
                </c:pt>
                <c:pt idx="4">
                  <c:v>-8.0133222001829568E-3</c:v>
                </c:pt>
                <c:pt idx="5">
                  <c:v>-1.2877951561276571E-2</c:v>
                </c:pt>
                <c:pt idx="6">
                  <c:v>-2.6060369259955471E-3</c:v>
                </c:pt>
                <c:pt idx="7">
                  <c:v>-7.0858373240552906E-4</c:v>
                </c:pt>
                <c:pt idx="8">
                  <c:v>-5.8231635126732139E-3</c:v>
                </c:pt>
                <c:pt idx="9">
                  <c:v>-4.0378027235555471E-3</c:v>
                </c:pt>
                <c:pt idx="10">
                  <c:v>2.4855932086207989E-3</c:v>
                </c:pt>
                <c:pt idx="11">
                  <c:v>-2.8384021108595432E-3</c:v>
                </c:pt>
                <c:pt idx="12">
                  <c:v>-2.5832159402769499E-3</c:v>
                </c:pt>
                <c:pt idx="13">
                  <c:v>3.119353421878677E-3</c:v>
                </c:pt>
                <c:pt idx="14">
                  <c:v>3.333954215040548E-3</c:v>
                </c:pt>
                <c:pt idx="15">
                  <c:v>8.5316575064198989E-3</c:v>
                </c:pt>
                <c:pt idx="16">
                  <c:v>8.2956434143581278E-3</c:v>
                </c:pt>
                <c:pt idx="17">
                  <c:v>1.557252296935449E-3</c:v>
                </c:pt>
                <c:pt idx="18">
                  <c:v>6.2238310445832589E-3</c:v>
                </c:pt>
                <c:pt idx="19">
                  <c:v>3.3714674644271452E-4</c:v>
                </c:pt>
                <c:pt idx="20">
                  <c:v>8.3711012718135579E-4</c:v>
                </c:pt>
                <c:pt idx="21">
                  <c:v>-7.6756474116624306E-5</c:v>
                </c:pt>
                <c:pt idx="22">
                  <c:v>5.5495161454059208E-3</c:v>
                </c:pt>
                <c:pt idx="23">
                  <c:v>3.9924798556839923E-4</c:v>
                </c:pt>
                <c:pt idx="24">
                  <c:v>6.1666380881929463E-3</c:v>
                </c:pt>
                <c:pt idx="25">
                  <c:v>1.3985445844829719E-4</c:v>
                </c:pt>
                <c:pt idx="26">
                  <c:v>4.1789254343184371E-3</c:v>
                </c:pt>
                <c:pt idx="27">
                  <c:v>1.333888575662198E-2</c:v>
                </c:pt>
                <c:pt idx="28">
                  <c:v>5.1063785200456532E-3</c:v>
                </c:pt>
                <c:pt idx="29">
                  <c:v>1.253847723737435E-2</c:v>
                </c:pt>
                <c:pt idx="30">
                  <c:v>5.6462152824425819E-3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59-4F78-9EAC-6258A2FF8AE7}"/>
            </c:ext>
          </c:extLst>
        </c:ser>
        <c:ser>
          <c:idx val="3"/>
          <c:order val="3"/>
          <c:tx>
            <c:v>3mm</c:v>
          </c:tx>
          <c:spPr>
            <a:ln w="285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'小磁石　x座標'!$A$2:$A$32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'小磁石　x座標'!$L$2:$L$32</c:f>
              <c:numCache>
                <c:formatCode>General</c:formatCode>
                <c:ptCount val="31"/>
                <c:pt idx="0">
                  <c:v>-3.5144438322339863E-2</c:v>
                </c:pt>
                <c:pt idx="1">
                  <c:v>-2.8907917179351879E-2</c:v>
                </c:pt>
                <c:pt idx="2">
                  <c:v>-2.9286851933590211E-2</c:v>
                </c:pt>
                <c:pt idx="3">
                  <c:v>-2.183367012292687E-2</c:v>
                </c:pt>
                <c:pt idx="4">
                  <c:v>-1.436431060507304E-2</c:v>
                </c:pt>
                <c:pt idx="5">
                  <c:v>-2.283506717009277E-2</c:v>
                </c:pt>
                <c:pt idx="6">
                  <c:v>-1.390232347212886E-2</c:v>
                </c:pt>
                <c:pt idx="7">
                  <c:v>-1.3524252625478111E-2</c:v>
                </c:pt>
                <c:pt idx="8">
                  <c:v>-1.1322714784625411E-2</c:v>
                </c:pt>
                <c:pt idx="9">
                  <c:v>-7.760094128814149E-3</c:v>
                </c:pt>
                <c:pt idx="10">
                  <c:v>-3.5847076252970302E-3</c:v>
                </c:pt>
                <c:pt idx="11">
                  <c:v>-9.574125540052136E-4</c:v>
                </c:pt>
                <c:pt idx="12">
                  <c:v>-2.081713410101826E-3</c:v>
                </c:pt>
                <c:pt idx="13">
                  <c:v>1.3725427076795281E-3</c:v>
                </c:pt>
                <c:pt idx="14">
                  <c:v>5.0282040731083064E-3</c:v>
                </c:pt>
                <c:pt idx="15">
                  <c:v>-5.2329012608420232E-3</c:v>
                </c:pt>
                <c:pt idx="16">
                  <c:v>8.9372338311563505E-4</c:v>
                </c:pt>
                <c:pt idx="17">
                  <c:v>1.946743484453338E-4</c:v>
                </c:pt>
                <c:pt idx="18">
                  <c:v>-4.0682654458053949E-3</c:v>
                </c:pt>
                <c:pt idx="19">
                  <c:v>3.0276331875110541E-3</c:v>
                </c:pt>
                <c:pt idx="20">
                  <c:v>7.3066559120529154E-3</c:v>
                </c:pt>
                <c:pt idx="21">
                  <c:v>8.1923903559565046E-3</c:v>
                </c:pt>
                <c:pt idx="22">
                  <c:v>1.779725137094003E-4</c:v>
                </c:pt>
                <c:pt idx="23">
                  <c:v>9.2148257340302683E-3</c:v>
                </c:pt>
                <c:pt idx="24">
                  <c:v>1.1982525542888421E-2</c:v>
                </c:pt>
                <c:pt idx="25">
                  <c:v>9.2599429496609612E-3</c:v>
                </c:pt>
                <c:pt idx="26">
                  <c:v>6.0259297894132754E-3</c:v>
                </c:pt>
                <c:pt idx="27">
                  <c:v>7.701946391498596E-3</c:v>
                </c:pt>
                <c:pt idx="28">
                  <c:v>1.045472686547011E-2</c:v>
                </c:pt>
                <c:pt idx="29">
                  <c:v>3.421325214218117E-3</c:v>
                </c:pt>
                <c:pt idx="30">
                  <c:v>1.232805565539916E-2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59-4F78-9EAC-6258A2FF8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812760"/>
        <c:axId val="245502176"/>
      </c:lineChart>
      <c:catAx>
        <c:axId val="390812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z</a:t>
                </a:r>
                <a:r>
                  <a:rPr lang="ja-JP" altLang="en-US"/>
                  <a:t>方向距離（ｍｍ）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5502176"/>
        <c:crosses val="autoZero"/>
        <c:auto val="1"/>
        <c:lblAlgn val="ctr"/>
        <c:lblOffset val="100"/>
        <c:noMultiLvlLbl val="0"/>
      </c:catAx>
      <c:valAx>
        <c:axId val="24550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x</a:t>
                </a:r>
                <a:r>
                  <a:rPr lang="ja-JP" altLang="en-US"/>
                  <a:t>方向磁力（</a:t>
                </a:r>
                <a:r>
                  <a:rPr lang="en-US" altLang="ja-JP"/>
                  <a:t>N)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0812760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x</a:t>
            </a:r>
            <a:r>
              <a:rPr lang="ja-JP" altLang="en-US"/>
              <a:t>方向磁力</a:t>
            </a:r>
            <a:r>
              <a:rPr lang="en-US" altLang="ja-JP"/>
              <a:t>(0~-3mm)</a:t>
            </a:r>
            <a:endParaRPr lang="ja-JP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0mm</c:v>
          </c:tx>
          <c:spPr>
            <a:ln w="28575" cap="rnd">
              <a:solidFill>
                <a:schemeClr val="bg1">
                  <a:lumMod val="5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'小磁石　x座標'!$Z$2:$Z$32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'小磁石　x座標'!$AF$2:$AF$32</c:f>
              <c:numCache>
                <c:formatCode>General</c:formatCode>
                <c:ptCount val="31"/>
                <c:pt idx="0">
                  <c:v>-2.0870706661684291E-4</c:v>
                </c:pt>
                <c:pt idx="1">
                  <c:v>2.4634459413991322E-4</c:v>
                </c:pt>
                <c:pt idx="2">
                  <c:v>-8.6071842767111266E-3</c:v>
                </c:pt>
                <c:pt idx="3">
                  <c:v>3.1572079100111727E-4</c:v>
                </c:pt>
                <c:pt idx="4">
                  <c:v>1.7749367036885E-3</c:v>
                </c:pt>
                <c:pt idx="5">
                  <c:v>1.193221470238361E-3</c:v>
                </c:pt>
                <c:pt idx="6">
                  <c:v>1.880488179536061E-3</c:v>
                </c:pt>
                <c:pt idx="7">
                  <c:v>1.952883795699265E-3</c:v>
                </c:pt>
                <c:pt idx="8">
                  <c:v>-4.0589153643157778E-3</c:v>
                </c:pt>
                <c:pt idx="9">
                  <c:v>5.9383962456038067E-3</c:v>
                </c:pt>
                <c:pt idx="10">
                  <c:v>3.9135512211582483E-3</c:v>
                </c:pt>
                <c:pt idx="11">
                  <c:v>-3.626232697297822E-3</c:v>
                </c:pt>
                <c:pt idx="12">
                  <c:v>1.933715421880144E-3</c:v>
                </c:pt>
                <c:pt idx="13">
                  <c:v>-4.8696635483067834E-3</c:v>
                </c:pt>
                <c:pt idx="14">
                  <c:v>-4.239243376328492E-4</c:v>
                </c:pt>
                <c:pt idx="15">
                  <c:v>1.966581929967349E-3</c:v>
                </c:pt>
                <c:pt idx="16">
                  <c:v>-8.0379357881366423E-3</c:v>
                </c:pt>
                <c:pt idx="17">
                  <c:v>5.1601976900214246E-3</c:v>
                </c:pt>
                <c:pt idx="18">
                  <c:v>1.0878202747846051E-2</c:v>
                </c:pt>
                <c:pt idx="19">
                  <c:v>5.8456709748456537E-4</c:v>
                </c:pt>
                <c:pt idx="20">
                  <c:v>5.3638049364420713E-3</c:v>
                </c:pt>
                <c:pt idx="21">
                  <c:v>3.6367207247316249E-3</c:v>
                </c:pt>
                <c:pt idx="22">
                  <c:v>-1.1393508040926669E-3</c:v>
                </c:pt>
                <c:pt idx="23">
                  <c:v>7.1307298545534984E-4</c:v>
                </c:pt>
                <c:pt idx="24">
                  <c:v>5.4033604534150668E-4</c:v>
                </c:pt>
                <c:pt idx="25">
                  <c:v>4.9039990989217406E-3</c:v>
                </c:pt>
                <c:pt idx="26">
                  <c:v>8.9720730471915446E-3</c:v>
                </c:pt>
                <c:pt idx="27">
                  <c:v>3.381528279289686E-3</c:v>
                </c:pt>
                <c:pt idx="28">
                  <c:v>1.3951394989865549E-4</c:v>
                </c:pt>
                <c:pt idx="29">
                  <c:v>4.7914792908456414E-3</c:v>
                </c:pt>
                <c:pt idx="30">
                  <c:v>1.496007284478377E-2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08-4746-85FA-CD88E6C26EAB}"/>
            </c:ext>
          </c:extLst>
        </c:ser>
        <c:ser>
          <c:idx val="1"/>
          <c:order val="1"/>
          <c:tx>
            <c:v>-1mm</c:v>
          </c:tx>
          <c:spPr>
            <a:ln w="28575" cap="rnd">
              <a:solidFill>
                <a:srgbClr val="00B0F0"/>
              </a:solidFill>
              <a:prstDash val="solid"/>
              <a:round/>
            </a:ln>
          </c:spPr>
          <c:marker>
            <c:symbol val="none"/>
          </c:marker>
          <c:cat>
            <c:numRef>
              <c:f>'小磁石　x座標'!$Z$2:$Z$32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'小磁石　x座標'!$Q$2:$Q$32</c:f>
              <c:numCache>
                <c:formatCode>General</c:formatCode>
                <c:ptCount val="31"/>
                <c:pt idx="0">
                  <c:v>2.96153993140654E-3</c:v>
                </c:pt>
                <c:pt idx="1">
                  <c:v>8.1907439706583804E-3</c:v>
                </c:pt>
                <c:pt idx="2">
                  <c:v>1.783438265002992E-3</c:v>
                </c:pt>
                <c:pt idx="3">
                  <c:v>1.1349616663266881E-2</c:v>
                </c:pt>
                <c:pt idx="4">
                  <c:v>5.843224655453198E-3</c:v>
                </c:pt>
                <c:pt idx="5">
                  <c:v>1.484792915136253E-3</c:v>
                </c:pt>
                <c:pt idx="6">
                  <c:v>7.748690564113282E-3</c:v>
                </c:pt>
                <c:pt idx="7">
                  <c:v>1.3214362842660379E-2</c:v>
                </c:pt>
                <c:pt idx="8">
                  <c:v>4.5092192941619744E-3</c:v>
                </c:pt>
                <c:pt idx="9">
                  <c:v>8.9338209331364642E-3</c:v>
                </c:pt>
                <c:pt idx="10">
                  <c:v>5.9231737831552476E-3</c:v>
                </c:pt>
                <c:pt idx="11">
                  <c:v>-1.353755532054207E-3</c:v>
                </c:pt>
                <c:pt idx="12">
                  <c:v>1.803341333520518E-3</c:v>
                </c:pt>
                <c:pt idx="13">
                  <c:v>8.5604490378588557E-4</c:v>
                </c:pt>
                <c:pt idx="14">
                  <c:v>-2.6051648496972519E-3</c:v>
                </c:pt>
                <c:pt idx="15">
                  <c:v>3.6344528614631012E-3</c:v>
                </c:pt>
                <c:pt idx="16">
                  <c:v>8.1066722546963149E-3</c:v>
                </c:pt>
                <c:pt idx="17">
                  <c:v>4.4014193616566336E-3</c:v>
                </c:pt>
                <c:pt idx="18">
                  <c:v>-6.8351832334559047E-5</c:v>
                </c:pt>
                <c:pt idx="19">
                  <c:v>-3.8541953107001079E-3</c:v>
                </c:pt>
                <c:pt idx="20">
                  <c:v>7.8000213261623496E-3</c:v>
                </c:pt>
                <c:pt idx="21">
                  <c:v>-1.2017421253992329E-2</c:v>
                </c:pt>
                <c:pt idx="22">
                  <c:v>-2.1800229572467621E-3</c:v>
                </c:pt>
                <c:pt idx="23">
                  <c:v>-2.427873031893481E-3</c:v>
                </c:pt>
                <c:pt idx="24">
                  <c:v>2.8834899763604208E-3</c:v>
                </c:pt>
                <c:pt idx="25">
                  <c:v>8.6365205266667223E-3</c:v>
                </c:pt>
                <c:pt idx="26">
                  <c:v>7.8688275565675161E-4</c:v>
                </c:pt>
                <c:pt idx="27">
                  <c:v>1.023592123638669E-2</c:v>
                </c:pt>
                <c:pt idx="28">
                  <c:v>1.1968124331502819E-3</c:v>
                </c:pt>
                <c:pt idx="29">
                  <c:v>-7.8307634978180517E-3</c:v>
                </c:pt>
                <c:pt idx="30">
                  <c:v>-8.7654640603735323E-4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08-4746-85FA-CD88E6C26EAB}"/>
            </c:ext>
          </c:extLst>
        </c:ser>
        <c:ser>
          <c:idx val="2"/>
          <c:order val="2"/>
          <c:tx>
            <c:v>-2mm</c:v>
          </c:tx>
          <c:spPr>
            <a:ln w="28575" cap="rnd">
              <a:solidFill>
                <a:srgbClr val="0070C0"/>
              </a:solidFill>
              <a:prstDash val="solid"/>
              <a:round/>
            </a:ln>
          </c:spPr>
          <c:marker>
            <c:symbol val="none"/>
          </c:marker>
          <c:cat>
            <c:numRef>
              <c:f>'小磁石　x座標'!$Z$2:$Z$32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'小磁石　x座標'!$V$2:$V$32</c:f>
              <c:numCache>
                <c:formatCode>General</c:formatCode>
                <c:ptCount val="31"/>
                <c:pt idx="0">
                  <c:v>2.9623723704142051E-2</c:v>
                </c:pt>
                <c:pt idx="1">
                  <c:v>1.303355403110901E-2</c:v>
                </c:pt>
                <c:pt idx="2">
                  <c:v>1.136087393851486E-2</c:v>
                </c:pt>
                <c:pt idx="3">
                  <c:v>2.0534115796000271E-2</c:v>
                </c:pt>
                <c:pt idx="4">
                  <c:v>7.991908917674E-3</c:v>
                </c:pt>
                <c:pt idx="5">
                  <c:v>1.1212694007E-2</c:v>
                </c:pt>
                <c:pt idx="6">
                  <c:v>1.3829407366218511E-2</c:v>
                </c:pt>
                <c:pt idx="7">
                  <c:v>1.7626129986998879E-2</c:v>
                </c:pt>
                <c:pt idx="8">
                  <c:v>7.2567932570270673E-3</c:v>
                </c:pt>
                <c:pt idx="9">
                  <c:v>9.3227414123039989E-3</c:v>
                </c:pt>
                <c:pt idx="10">
                  <c:v>1.4385364042024999E-2</c:v>
                </c:pt>
                <c:pt idx="11">
                  <c:v>8.4353581620713516E-5</c:v>
                </c:pt>
                <c:pt idx="12">
                  <c:v>1.120226124376187E-2</c:v>
                </c:pt>
                <c:pt idx="13">
                  <c:v>8.0428434240678946E-3</c:v>
                </c:pt>
                <c:pt idx="14">
                  <c:v>5.8890299850469724E-3</c:v>
                </c:pt>
                <c:pt idx="15">
                  <c:v>2.1132077219206181E-3</c:v>
                </c:pt>
                <c:pt idx="16">
                  <c:v>-2.4099115524051748E-3</c:v>
                </c:pt>
                <c:pt idx="17">
                  <c:v>9.0657347401500755E-3</c:v>
                </c:pt>
                <c:pt idx="18">
                  <c:v>6.1935233852247673E-3</c:v>
                </c:pt>
                <c:pt idx="19">
                  <c:v>1.026305295638478E-2</c:v>
                </c:pt>
                <c:pt idx="20">
                  <c:v>-2.4811666922330191E-3</c:v>
                </c:pt>
                <c:pt idx="21">
                  <c:v>3.4632106398658539E-3</c:v>
                </c:pt>
                <c:pt idx="22">
                  <c:v>-7.851882926433794E-4</c:v>
                </c:pt>
                <c:pt idx="23">
                  <c:v>1.3669787983532531E-2</c:v>
                </c:pt>
                <c:pt idx="24">
                  <c:v>4.3189930477777437E-3</c:v>
                </c:pt>
                <c:pt idx="25">
                  <c:v>-9.161120451367943E-3</c:v>
                </c:pt>
                <c:pt idx="26">
                  <c:v>-3.0296131813162758E-3</c:v>
                </c:pt>
                <c:pt idx="27">
                  <c:v>9.5729612868240971E-3</c:v>
                </c:pt>
                <c:pt idx="28">
                  <c:v>5.855066035561473E-4</c:v>
                </c:pt>
                <c:pt idx="29">
                  <c:v>9.04993652400456E-3</c:v>
                </c:pt>
                <c:pt idx="30">
                  <c:v>7.2966583344714368E-3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08-4746-85FA-CD88E6C26EAB}"/>
            </c:ext>
          </c:extLst>
        </c:ser>
        <c:ser>
          <c:idx val="3"/>
          <c:order val="3"/>
          <c:tx>
            <c:v>-3mm</c:v>
          </c:tx>
          <c:spPr>
            <a:ln w="28575" cap="rnd">
              <a:solidFill>
                <a:srgbClr val="002060"/>
              </a:solidFill>
              <a:prstDash val="solid"/>
              <a:round/>
            </a:ln>
          </c:spPr>
          <c:marker>
            <c:symbol val="none"/>
          </c:marker>
          <c:cat>
            <c:numRef>
              <c:f>'小磁石　x座標'!$Z$2:$Z$32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'小磁石　x座標'!$AA$2:$AA$32</c:f>
              <c:numCache>
                <c:formatCode>General</c:formatCode>
                <c:ptCount val="31"/>
                <c:pt idx="0">
                  <c:v>2.7763769679924111E-2</c:v>
                </c:pt>
                <c:pt idx="1">
                  <c:v>3.5022977510533113E-2</c:v>
                </c:pt>
                <c:pt idx="2">
                  <c:v>1.8993661243610689E-2</c:v>
                </c:pt>
                <c:pt idx="3">
                  <c:v>1.82769547189108E-2</c:v>
                </c:pt>
                <c:pt idx="4">
                  <c:v>2.041776924207624E-2</c:v>
                </c:pt>
                <c:pt idx="5">
                  <c:v>1.4484644237873909E-2</c:v>
                </c:pt>
                <c:pt idx="6">
                  <c:v>2.140325399795389E-2</c:v>
                </c:pt>
                <c:pt idx="7">
                  <c:v>1.409406392533067E-2</c:v>
                </c:pt>
                <c:pt idx="8">
                  <c:v>1.194272237805853E-2</c:v>
                </c:pt>
                <c:pt idx="9">
                  <c:v>1.4765036068199981E-2</c:v>
                </c:pt>
                <c:pt idx="10">
                  <c:v>8.3950142769025626E-3</c:v>
                </c:pt>
                <c:pt idx="11">
                  <c:v>-8.8586612721673836E-5</c:v>
                </c:pt>
                <c:pt idx="12">
                  <c:v>9.598748255138052E-4</c:v>
                </c:pt>
                <c:pt idx="13">
                  <c:v>4.7293441779400836E-3</c:v>
                </c:pt>
                <c:pt idx="14">
                  <c:v>8.3792360033980561E-3</c:v>
                </c:pt>
                <c:pt idx="15">
                  <c:v>1.797154959515342E-3</c:v>
                </c:pt>
                <c:pt idx="16">
                  <c:v>8.7187200391866601E-3</c:v>
                </c:pt>
                <c:pt idx="17">
                  <c:v>7.5618670221427181E-3</c:v>
                </c:pt>
                <c:pt idx="18">
                  <c:v>-1.3043846445845481E-3</c:v>
                </c:pt>
                <c:pt idx="19">
                  <c:v>6.8298989896381406E-3</c:v>
                </c:pt>
                <c:pt idx="20">
                  <c:v>1.774139566223188E-3</c:v>
                </c:pt>
                <c:pt idx="21">
                  <c:v>-3.802772648900219E-3</c:v>
                </c:pt>
                <c:pt idx="22">
                  <c:v>3.1923097594252301E-3</c:v>
                </c:pt>
                <c:pt idx="23">
                  <c:v>3.5398015396376431E-4</c:v>
                </c:pt>
                <c:pt idx="24">
                  <c:v>6.5299240214468776E-3</c:v>
                </c:pt>
                <c:pt idx="25">
                  <c:v>8.6167987816313692E-3</c:v>
                </c:pt>
                <c:pt idx="26">
                  <c:v>2.3678894121288278E-3</c:v>
                </c:pt>
                <c:pt idx="27">
                  <c:v>6.6670934769502569E-4</c:v>
                </c:pt>
                <c:pt idx="28">
                  <c:v>-7.4174590540128881E-4</c:v>
                </c:pt>
                <c:pt idx="29">
                  <c:v>-4.2189063170694433E-3</c:v>
                </c:pt>
                <c:pt idx="30">
                  <c:v>7.7145211910757744E-3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08-4746-85FA-CD88E6C26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424776"/>
        <c:axId val="395432976"/>
      </c:lineChart>
      <c:catAx>
        <c:axId val="395424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z</a:t>
                </a:r>
                <a:r>
                  <a:rPr lang="ja-JP" altLang="en-US"/>
                  <a:t>方向距離（ｍｍ）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5432976"/>
        <c:crosses val="autoZero"/>
        <c:auto val="1"/>
        <c:lblAlgn val="ctr"/>
        <c:lblOffset val="100"/>
        <c:noMultiLvlLbl val="0"/>
      </c:catAx>
      <c:valAx>
        <c:axId val="39543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x</a:t>
                </a:r>
                <a:r>
                  <a:rPr lang="ja-JP" altLang="en-US"/>
                  <a:t>方向磁力（</a:t>
                </a:r>
                <a:r>
                  <a:rPr lang="en-US" altLang="ja-JP"/>
                  <a:t>N)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5424776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x</a:t>
            </a:r>
            <a:r>
              <a:rPr lang="ja-JP" altLang="en-US"/>
              <a:t>方向磁力</a:t>
            </a:r>
            <a:r>
              <a:rPr lang="en-US" altLang="ja-JP"/>
              <a:t>±3mm</a:t>
            </a:r>
            <a:r>
              <a:rPr lang="ja-JP" altLang="en-US"/>
              <a:t>比較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098727034120735"/>
          <c:y val="0.18717592592592591"/>
          <c:w val="0.62478280839895017"/>
          <c:h val="0.74800925925925921"/>
        </c:manualLayout>
      </c:layout>
      <c:lineChart>
        <c:grouping val="standard"/>
        <c:varyColors val="0"/>
        <c:ser>
          <c:idx val="0"/>
          <c:order val="0"/>
          <c:tx>
            <c:v>-3mm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'小磁石　x座標'!$Z$2:$Z$32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'小磁石　x座標'!$AA$2:$AA$32</c:f>
              <c:numCache>
                <c:formatCode>General</c:formatCode>
                <c:ptCount val="31"/>
                <c:pt idx="0">
                  <c:v>2.7763769679924111E-2</c:v>
                </c:pt>
                <c:pt idx="1">
                  <c:v>3.5022977510533113E-2</c:v>
                </c:pt>
                <c:pt idx="2">
                  <c:v>1.8993661243610689E-2</c:v>
                </c:pt>
                <c:pt idx="3">
                  <c:v>1.82769547189108E-2</c:v>
                </c:pt>
                <c:pt idx="4">
                  <c:v>2.041776924207624E-2</c:v>
                </c:pt>
                <c:pt idx="5">
                  <c:v>1.4484644237873909E-2</c:v>
                </c:pt>
                <c:pt idx="6">
                  <c:v>2.140325399795389E-2</c:v>
                </c:pt>
                <c:pt idx="7">
                  <c:v>1.409406392533067E-2</c:v>
                </c:pt>
                <c:pt idx="8">
                  <c:v>1.194272237805853E-2</c:v>
                </c:pt>
                <c:pt idx="9">
                  <c:v>1.4765036068199981E-2</c:v>
                </c:pt>
                <c:pt idx="10">
                  <c:v>8.3950142769025626E-3</c:v>
                </c:pt>
                <c:pt idx="11">
                  <c:v>-8.8586612721673836E-5</c:v>
                </c:pt>
                <c:pt idx="12">
                  <c:v>9.598748255138052E-4</c:v>
                </c:pt>
                <c:pt idx="13">
                  <c:v>4.7293441779400836E-3</c:v>
                </c:pt>
                <c:pt idx="14">
                  <c:v>8.3792360033980561E-3</c:v>
                </c:pt>
                <c:pt idx="15">
                  <c:v>1.797154959515342E-3</c:v>
                </c:pt>
                <c:pt idx="16">
                  <c:v>8.7187200391866601E-3</c:v>
                </c:pt>
                <c:pt idx="17">
                  <c:v>7.5618670221427181E-3</c:v>
                </c:pt>
                <c:pt idx="18">
                  <c:v>-1.3043846445845481E-3</c:v>
                </c:pt>
                <c:pt idx="19">
                  <c:v>6.8298989896381406E-3</c:v>
                </c:pt>
                <c:pt idx="20">
                  <c:v>1.774139566223188E-3</c:v>
                </c:pt>
                <c:pt idx="21">
                  <c:v>-3.802772648900219E-3</c:v>
                </c:pt>
                <c:pt idx="22">
                  <c:v>3.1923097594252301E-3</c:v>
                </c:pt>
                <c:pt idx="23">
                  <c:v>3.5398015396376431E-4</c:v>
                </c:pt>
                <c:pt idx="24">
                  <c:v>6.5299240214468776E-3</c:v>
                </c:pt>
                <c:pt idx="25">
                  <c:v>8.6167987816313692E-3</c:v>
                </c:pt>
                <c:pt idx="26">
                  <c:v>2.3678894121288278E-3</c:v>
                </c:pt>
                <c:pt idx="27">
                  <c:v>6.6670934769502569E-4</c:v>
                </c:pt>
                <c:pt idx="28">
                  <c:v>-7.4174590540128881E-4</c:v>
                </c:pt>
                <c:pt idx="29">
                  <c:v>-4.2189063170694433E-3</c:v>
                </c:pt>
                <c:pt idx="30">
                  <c:v>7.7145211910757744E-3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98-4CC7-B27D-2C2707D58D11}"/>
            </c:ext>
          </c:extLst>
        </c:ser>
        <c:ser>
          <c:idx val="1"/>
          <c:order val="1"/>
          <c:tx>
            <c:v>3mm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'小磁石　x座標'!$L$2:$L$32</c:f>
              <c:numCache>
                <c:formatCode>General</c:formatCode>
                <c:ptCount val="31"/>
                <c:pt idx="0">
                  <c:v>-3.5144438322339863E-2</c:v>
                </c:pt>
                <c:pt idx="1">
                  <c:v>-2.8907917179351879E-2</c:v>
                </c:pt>
                <c:pt idx="2">
                  <c:v>-2.9286851933590211E-2</c:v>
                </c:pt>
                <c:pt idx="3">
                  <c:v>-2.183367012292687E-2</c:v>
                </c:pt>
                <c:pt idx="4">
                  <c:v>-1.436431060507304E-2</c:v>
                </c:pt>
                <c:pt idx="5">
                  <c:v>-2.283506717009277E-2</c:v>
                </c:pt>
                <c:pt idx="6">
                  <c:v>-1.390232347212886E-2</c:v>
                </c:pt>
                <c:pt idx="7">
                  <c:v>-1.3524252625478111E-2</c:v>
                </c:pt>
                <c:pt idx="8">
                  <c:v>-1.1322714784625411E-2</c:v>
                </c:pt>
                <c:pt idx="9">
                  <c:v>-7.760094128814149E-3</c:v>
                </c:pt>
                <c:pt idx="10">
                  <c:v>-3.5847076252970302E-3</c:v>
                </c:pt>
                <c:pt idx="11">
                  <c:v>-9.574125540052136E-4</c:v>
                </c:pt>
                <c:pt idx="12">
                  <c:v>-2.081713410101826E-3</c:v>
                </c:pt>
                <c:pt idx="13">
                  <c:v>1.3725427076795281E-3</c:v>
                </c:pt>
                <c:pt idx="14">
                  <c:v>5.0282040731083064E-3</c:v>
                </c:pt>
                <c:pt idx="15">
                  <c:v>-5.2329012608420232E-3</c:v>
                </c:pt>
                <c:pt idx="16">
                  <c:v>8.9372338311563505E-4</c:v>
                </c:pt>
                <c:pt idx="17">
                  <c:v>1.946743484453338E-4</c:v>
                </c:pt>
                <c:pt idx="18">
                  <c:v>-4.0682654458053949E-3</c:v>
                </c:pt>
                <c:pt idx="19">
                  <c:v>3.0276331875110541E-3</c:v>
                </c:pt>
                <c:pt idx="20">
                  <c:v>7.3066559120529154E-3</c:v>
                </c:pt>
                <c:pt idx="21">
                  <c:v>8.1923903559565046E-3</c:v>
                </c:pt>
                <c:pt idx="22">
                  <c:v>1.779725137094003E-4</c:v>
                </c:pt>
                <c:pt idx="23">
                  <c:v>9.2148257340302683E-3</c:v>
                </c:pt>
                <c:pt idx="24">
                  <c:v>1.1982525542888421E-2</c:v>
                </c:pt>
                <c:pt idx="25">
                  <c:v>9.2599429496609612E-3</c:v>
                </c:pt>
                <c:pt idx="26">
                  <c:v>6.0259297894132754E-3</c:v>
                </c:pt>
                <c:pt idx="27">
                  <c:v>7.701946391498596E-3</c:v>
                </c:pt>
                <c:pt idx="28">
                  <c:v>1.045472686547011E-2</c:v>
                </c:pt>
                <c:pt idx="29">
                  <c:v>3.421325214218117E-3</c:v>
                </c:pt>
                <c:pt idx="30">
                  <c:v>1.232805565539916E-2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98-4CC7-B27D-2C2707D58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454296"/>
        <c:axId val="395448720"/>
      </c:lineChart>
      <c:catAx>
        <c:axId val="395454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z</a:t>
                </a:r>
                <a:r>
                  <a:rPr lang="ja-JP" altLang="en-US"/>
                  <a:t>方向距離（ｍｍ）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5448720"/>
        <c:crosses val="autoZero"/>
        <c:auto val="1"/>
        <c:lblAlgn val="ctr"/>
        <c:lblOffset val="100"/>
        <c:noMultiLvlLbl val="0"/>
      </c:catAx>
      <c:valAx>
        <c:axId val="39544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x</a:t>
                </a:r>
                <a:r>
                  <a:rPr lang="ja-JP" altLang="en-US"/>
                  <a:t>方向磁力（</a:t>
                </a:r>
                <a:r>
                  <a:rPr lang="en-US" altLang="ja-JP"/>
                  <a:t>N)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5454296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y</a:t>
            </a:r>
            <a:r>
              <a:rPr lang="ja-JP" altLang="en-US"/>
              <a:t>方向磁力（</a:t>
            </a:r>
            <a:r>
              <a:rPr lang="en-US" altLang="ja-JP"/>
              <a:t>0</a:t>
            </a:r>
            <a:r>
              <a:rPr lang="ja-JP" altLang="en-US"/>
              <a:t>～</a:t>
            </a:r>
            <a:r>
              <a:rPr lang="en-US" altLang="ja-JP"/>
              <a:t>3㎜</a:t>
            </a:r>
            <a:r>
              <a:rPr lang="ja-JP" altLang="en-US"/>
              <a:t>）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0㎜</c:v>
          </c:tx>
          <c:spPr>
            <a:ln w="28575" cap="rnd">
              <a:solidFill>
                <a:schemeClr val="bg1">
                  <a:lumMod val="5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'小磁石　y座標'!$A$2:$A$32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'小磁石　y座標'!$AF$2:$AF$32</c:f>
              <c:numCache>
                <c:formatCode>General</c:formatCode>
                <c:ptCount val="31"/>
                <c:pt idx="0">
                  <c:v>-2.0870706661684291E-4</c:v>
                </c:pt>
                <c:pt idx="1">
                  <c:v>2.4634459413991322E-4</c:v>
                </c:pt>
                <c:pt idx="2">
                  <c:v>-8.6071842767111266E-3</c:v>
                </c:pt>
                <c:pt idx="3">
                  <c:v>3.1572079100111727E-4</c:v>
                </c:pt>
                <c:pt idx="4">
                  <c:v>1.7749367036885E-3</c:v>
                </c:pt>
                <c:pt idx="5">
                  <c:v>1.193221470238361E-3</c:v>
                </c:pt>
                <c:pt idx="6">
                  <c:v>1.880488179536061E-3</c:v>
                </c:pt>
                <c:pt idx="7">
                  <c:v>1.952883795699265E-3</c:v>
                </c:pt>
                <c:pt idx="8">
                  <c:v>-4.0589153643157778E-3</c:v>
                </c:pt>
                <c:pt idx="9">
                  <c:v>5.9383962456038067E-3</c:v>
                </c:pt>
                <c:pt idx="10">
                  <c:v>3.9135512211582483E-3</c:v>
                </c:pt>
                <c:pt idx="11">
                  <c:v>-3.626232697297822E-3</c:v>
                </c:pt>
                <c:pt idx="12">
                  <c:v>1.933715421880144E-3</c:v>
                </c:pt>
                <c:pt idx="13">
                  <c:v>-4.8696635483067834E-3</c:v>
                </c:pt>
                <c:pt idx="14">
                  <c:v>-4.239243376328492E-4</c:v>
                </c:pt>
                <c:pt idx="15">
                  <c:v>1.966581929967349E-3</c:v>
                </c:pt>
                <c:pt idx="16">
                  <c:v>-8.0379357881366423E-3</c:v>
                </c:pt>
                <c:pt idx="17">
                  <c:v>5.1601976900214246E-3</c:v>
                </c:pt>
                <c:pt idx="18">
                  <c:v>1.0878202747846051E-2</c:v>
                </c:pt>
                <c:pt idx="19">
                  <c:v>5.8456709748456537E-4</c:v>
                </c:pt>
                <c:pt idx="20">
                  <c:v>5.3638049364420713E-3</c:v>
                </c:pt>
                <c:pt idx="21">
                  <c:v>3.6367207247316249E-3</c:v>
                </c:pt>
                <c:pt idx="22">
                  <c:v>-1.1393508040926669E-3</c:v>
                </c:pt>
                <c:pt idx="23">
                  <c:v>7.1307298545534984E-4</c:v>
                </c:pt>
                <c:pt idx="24">
                  <c:v>5.4033604534150668E-4</c:v>
                </c:pt>
                <c:pt idx="25">
                  <c:v>4.9039990989217406E-3</c:v>
                </c:pt>
                <c:pt idx="26">
                  <c:v>8.9720730471915446E-3</c:v>
                </c:pt>
                <c:pt idx="27">
                  <c:v>3.381528279289686E-3</c:v>
                </c:pt>
                <c:pt idx="28">
                  <c:v>1.3951394989865549E-4</c:v>
                </c:pt>
                <c:pt idx="29">
                  <c:v>4.7914792908456414E-3</c:v>
                </c:pt>
                <c:pt idx="30">
                  <c:v>1.496007284478377E-2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D-49AC-BC2E-B0AEC6810633}"/>
            </c:ext>
          </c:extLst>
        </c:ser>
        <c:ser>
          <c:idx val="1"/>
          <c:order val="1"/>
          <c:tx>
            <c:v>1㎜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'小磁石　y座標'!$A$2:$A$32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'小磁石　y座標'!$C$2:$C$32</c:f>
              <c:numCache>
                <c:formatCode>General</c:formatCode>
                <c:ptCount val="31"/>
                <c:pt idx="0">
                  <c:v>-1.5635646723613911E-2</c:v>
                </c:pt>
                <c:pt idx="1">
                  <c:v>-1.108768806750599E-2</c:v>
                </c:pt>
                <c:pt idx="2">
                  <c:v>-5.8470476826091491E-3</c:v>
                </c:pt>
                <c:pt idx="3">
                  <c:v>-7.4464083629530138E-3</c:v>
                </c:pt>
                <c:pt idx="4">
                  <c:v>-1.2813031883565289E-2</c:v>
                </c:pt>
                <c:pt idx="5">
                  <c:v>-8.072983052808244E-4</c:v>
                </c:pt>
                <c:pt idx="6">
                  <c:v>-7.0161893765112084E-3</c:v>
                </c:pt>
                <c:pt idx="7">
                  <c:v>-5.9721355052520173E-3</c:v>
                </c:pt>
                <c:pt idx="8">
                  <c:v>-5.4006314296364873E-3</c:v>
                </c:pt>
                <c:pt idx="9">
                  <c:v>-6.903949191712621E-3</c:v>
                </c:pt>
                <c:pt idx="10">
                  <c:v>-1.732127134284511E-3</c:v>
                </c:pt>
                <c:pt idx="11">
                  <c:v>-1.7238981826663748E-2</c:v>
                </c:pt>
                <c:pt idx="12">
                  <c:v>1.175958091808697E-4</c:v>
                </c:pt>
                <c:pt idx="13">
                  <c:v>-9.74754689559423E-4</c:v>
                </c:pt>
                <c:pt idx="14">
                  <c:v>-7.0039660030262497E-3</c:v>
                </c:pt>
                <c:pt idx="15">
                  <c:v>3.725399415140909E-3</c:v>
                </c:pt>
                <c:pt idx="16">
                  <c:v>-1.9713388461444271E-3</c:v>
                </c:pt>
                <c:pt idx="17">
                  <c:v>-4.8038298994548274E-3</c:v>
                </c:pt>
                <c:pt idx="18">
                  <c:v>-5.31695377587766E-3</c:v>
                </c:pt>
                <c:pt idx="19">
                  <c:v>2.628134034011651E-3</c:v>
                </c:pt>
                <c:pt idx="20">
                  <c:v>-2.254914600826797E-3</c:v>
                </c:pt>
                <c:pt idx="21">
                  <c:v>6.9873580945149284E-4</c:v>
                </c:pt>
                <c:pt idx="22">
                  <c:v>1.222132700938176E-4</c:v>
                </c:pt>
                <c:pt idx="23">
                  <c:v>-7.5473528773681113E-4</c:v>
                </c:pt>
                <c:pt idx="24">
                  <c:v>-7.3875494340886524E-4</c:v>
                </c:pt>
                <c:pt idx="25">
                  <c:v>3.2128318833238431E-5</c:v>
                </c:pt>
                <c:pt idx="26">
                  <c:v>7.6021588958436852E-3</c:v>
                </c:pt>
                <c:pt idx="27">
                  <c:v>7.0881604616470813E-3</c:v>
                </c:pt>
                <c:pt idx="28">
                  <c:v>-2.7187096836272249E-3</c:v>
                </c:pt>
                <c:pt idx="29">
                  <c:v>-1.9024766855253641E-3</c:v>
                </c:pt>
                <c:pt idx="30">
                  <c:v>9.7444259642531627E-3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7D-49AC-BC2E-B0AEC6810633}"/>
            </c:ext>
          </c:extLst>
        </c:ser>
        <c:ser>
          <c:idx val="2"/>
          <c:order val="2"/>
          <c:tx>
            <c:v>2㎜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'小磁石　y座標'!$A$2:$A$32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'小磁石　y座標'!$H$2:$H$32</c:f>
              <c:numCache>
                <c:formatCode>General</c:formatCode>
                <c:ptCount val="31"/>
                <c:pt idx="0">
                  <c:v>-2.2239393300942531E-2</c:v>
                </c:pt>
                <c:pt idx="1">
                  <c:v>-1.539941293767085E-2</c:v>
                </c:pt>
                <c:pt idx="2">
                  <c:v>-1.885712534082723E-2</c:v>
                </c:pt>
                <c:pt idx="3">
                  <c:v>-1.434224516000685E-2</c:v>
                </c:pt>
                <c:pt idx="4">
                  <c:v>-1.8449057536011369E-2</c:v>
                </c:pt>
                <c:pt idx="5">
                  <c:v>-1.205853991229475E-2</c:v>
                </c:pt>
                <c:pt idx="6">
                  <c:v>-9.5180284148703165E-3</c:v>
                </c:pt>
                <c:pt idx="7">
                  <c:v>-1.406126211210593E-2</c:v>
                </c:pt>
                <c:pt idx="8">
                  <c:v>-7.3245893634921498E-3</c:v>
                </c:pt>
                <c:pt idx="9">
                  <c:v>-3.3285461175694732E-3</c:v>
                </c:pt>
                <c:pt idx="10">
                  <c:v>3.1154354956306352E-5</c:v>
                </c:pt>
                <c:pt idx="11">
                  <c:v>-9.3424420859552805E-3</c:v>
                </c:pt>
                <c:pt idx="12">
                  <c:v>-6.1845364463965474E-4</c:v>
                </c:pt>
                <c:pt idx="13">
                  <c:v>-1.255511919168586E-3</c:v>
                </c:pt>
                <c:pt idx="14">
                  <c:v>3.5239933546492271E-3</c:v>
                </c:pt>
                <c:pt idx="15">
                  <c:v>-8.187695572709831E-3</c:v>
                </c:pt>
                <c:pt idx="16">
                  <c:v>-4.350969818649175E-3</c:v>
                </c:pt>
                <c:pt idx="17">
                  <c:v>-5.1181734315999903E-3</c:v>
                </c:pt>
                <c:pt idx="18">
                  <c:v>1.781810656892095E-3</c:v>
                </c:pt>
                <c:pt idx="19">
                  <c:v>3.9914537890954338E-3</c:v>
                </c:pt>
                <c:pt idx="20">
                  <c:v>-8.5800417779036894E-3</c:v>
                </c:pt>
                <c:pt idx="21">
                  <c:v>-3.0589381977837739E-3</c:v>
                </c:pt>
                <c:pt idx="22">
                  <c:v>1.7003870265219581E-3</c:v>
                </c:pt>
                <c:pt idx="23">
                  <c:v>-1.8605358197653181E-3</c:v>
                </c:pt>
                <c:pt idx="24">
                  <c:v>5.9823041318468016E-3</c:v>
                </c:pt>
                <c:pt idx="25">
                  <c:v>1.3825993705091689E-3</c:v>
                </c:pt>
                <c:pt idx="26">
                  <c:v>4.4681916179937914E-3</c:v>
                </c:pt>
                <c:pt idx="27">
                  <c:v>-2.2885525834193008E-3</c:v>
                </c:pt>
                <c:pt idx="28">
                  <c:v>-9.7267235013874477E-4</c:v>
                </c:pt>
                <c:pt idx="29">
                  <c:v>7.7923018388352042E-3</c:v>
                </c:pt>
                <c:pt idx="30">
                  <c:v>-3.8790334106889568E-3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7D-49AC-BC2E-B0AEC6810633}"/>
            </c:ext>
          </c:extLst>
        </c:ser>
        <c:ser>
          <c:idx val="3"/>
          <c:order val="3"/>
          <c:tx>
            <c:v>3㎜</c:v>
          </c:tx>
          <c:spPr>
            <a:ln w="285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'小磁石　y座標'!$A$2:$A$32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'小磁石　y座標'!$M$2:$M$32</c:f>
              <c:numCache>
                <c:formatCode>General</c:formatCode>
                <c:ptCount val="31"/>
                <c:pt idx="0">
                  <c:v>-3.6006149096316553E-2</c:v>
                </c:pt>
                <c:pt idx="1">
                  <c:v>-2.5712200612868E-2</c:v>
                </c:pt>
                <c:pt idx="2">
                  <c:v>-2.7970454157212488E-2</c:v>
                </c:pt>
                <c:pt idx="3">
                  <c:v>-1.4601473034775129E-2</c:v>
                </c:pt>
                <c:pt idx="4">
                  <c:v>-1.8497541306885711E-2</c:v>
                </c:pt>
                <c:pt idx="5">
                  <c:v>-2.155494313081651E-2</c:v>
                </c:pt>
                <c:pt idx="6">
                  <c:v>-9.0966395986227713E-3</c:v>
                </c:pt>
                <c:pt idx="7">
                  <c:v>-1.3006628218263599E-2</c:v>
                </c:pt>
                <c:pt idx="8">
                  <c:v>-1.22470790506736E-2</c:v>
                </c:pt>
                <c:pt idx="9">
                  <c:v>-9.6395432373421516E-3</c:v>
                </c:pt>
                <c:pt idx="10">
                  <c:v>-5.8922064175615718E-3</c:v>
                </c:pt>
                <c:pt idx="11">
                  <c:v>-1.3530601284564331E-3</c:v>
                </c:pt>
                <c:pt idx="12">
                  <c:v>-7.0996009943124789E-3</c:v>
                </c:pt>
                <c:pt idx="13">
                  <c:v>-7.9178096707725135E-3</c:v>
                </c:pt>
                <c:pt idx="14">
                  <c:v>-5.5887544143784296E-3</c:v>
                </c:pt>
                <c:pt idx="15">
                  <c:v>-6.4143497659367643E-3</c:v>
                </c:pt>
                <c:pt idx="16">
                  <c:v>4.4056999392550183E-3</c:v>
                </c:pt>
                <c:pt idx="17">
                  <c:v>2.106435888974168E-3</c:v>
                </c:pt>
                <c:pt idx="18">
                  <c:v>2.6426448804424459E-3</c:v>
                </c:pt>
                <c:pt idx="19">
                  <c:v>2.03298537452215E-3</c:v>
                </c:pt>
                <c:pt idx="20">
                  <c:v>3.6327846111074888E-3</c:v>
                </c:pt>
                <c:pt idx="21">
                  <c:v>1.938847674254462E-3</c:v>
                </c:pt>
                <c:pt idx="22">
                  <c:v>-2.790150647082326E-3</c:v>
                </c:pt>
                <c:pt idx="23">
                  <c:v>6.4504394163407116E-4</c:v>
                </c:pt>
                <c:pt idx="24">
                  <c:v>1.7469560156844241E-3</c:v>
                </c:pt>
                <c:pt idx="25">
                  <c:v>-7.5075447513743749E-4</c:v>
                </c:pt>
                <c:pt idx="26">
                  <c:v>1.0583860417736469E-2</c:v>
                </c:pt>
                <c:pt idx="27">
                  <c:v>5.6869448919606496E-3</c:v>
                </c:pt>
                <c:pt idx="28">
                  <c:v>3.270074486744017E-3</c:v>
                </c:pt>
                <c:pt idx="29">
                  <c:v>9.4664770397714544E-3</c:v>
                </c:pt>
                <c:pt idx="30">
                  <c:v>-2.012286339816983E-3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7D-49AC-BC2E-B0AEC6810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177920"/>
        <c:axId val="632178576"/>
      </c:lineChart>
      <c:catAx>
        <c:axId val="632177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z</a:t>
                </a:r>
                <a:r>
                  <a:rPr lang="ja-JP" altLang="en-US"/>
                  <a:t>方向距離（ｍｍ）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2178576"/>
        <c:crosses val="autoZero"/>
        <c:auto val="1"/>
        <c:lblAlgn val="ctr"/>
        <c:lblOffset val="100"/>
        <c:noMultiLvlLbl val="0"/>
      </c:catAx>
      <c:valAx>
        <c:axId val="63217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y</a:t>
                </a:r>
                <a:r>
                  <a:rPr lang="ja-JP" altLang="en-US"/>
                  <a:t>方向磁力（</a:t>
                </a:r>
                <a:r>
                  <a:rPr lang="en-US" altLang="ja-JP"/>
                  <a:t>N)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2177920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y</a:t>
            </a:r>
            <a:r>
              <a:rPr lang="ja-JP" altLang="en-US"/>
              <a:t>方向磁力（</a:t>
            </a:r>
            <a:r>
              <a:rPr lang="en-US" altLang="ja-JP"/>
              <a:t>0</a:t>
            </a:r>
            <a:r>
              <a:rPr lang="ja-JP" altLang="en-US"/>
              <a:t>～</a:t>
            </a:r>
            <a:r>
              <a:rPr lang="en-US" altLang="ja-JP"/>
              <a:t>-3㎜</a:t>
            </a:r>
            <a:r>
              <a:rPr lang="ja-JP" altLang="en-US"/>
              <a:t>）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0㎜</c:v>
          </c:tx>
          <c:spPr>
            <a:ln w="28575" cap="rnd">
              <a:solidFill>
                <a:schemeClr val="bg1">
                  <a:lumMod val="5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'小磁石　y座標'!$AE$2:$AE$32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'小磁石　y座標'!$AG$2:$AG$32</c:f>
              <c:numCache>
                <c:formatCode>General</c:formatCode>
                <c:ptCount val="31"/>
                <c:pt idx="0">
                  <c:v>-2.578147016845458E-3</c:v>
                </c:pt>
                <c:pt idx="1">
                  <c:v>-3.0469792792431989E-3</c:v>
                </c:pt>
                <c:pt idx="2">
                  <c:v>-4.3354379996047229E-3</c:v>
                </c:pt>
                <c:pt idx="3">
                  <c:v>-7.6975941089418307E-3</c:v>
                </c:pt>
                <c:pt idx="4">
                  <c:v>6.2749120110787678E-3</c:v>
                </c:pt>
                <c:pt idx="5">
                  <c:v>-3.6698670038681981E-3</c:v>
                </c:pt>
                <c:pt idx="6">
                  <c:v>-3.7992580754660559E-3</c:v>
                </c:pt>
                <c:pt idx="7">
                  <c:v>3.9225698271240046E-3</c:v>
                </c:pt>
                <c:pt idx="8">
                  <c:v>2.3572112048431781E-3</c:v>
                </c:pt>
                <c:pt idx="9">
                  <c:v>-3.2272415420481252E-3</c:v>
                </c:pt>
                <c:pt idx="10">
                  <c:v>-6.6462308702987831E-3</c:v>
                </c:pt>
                <c:pt idx="11">
                  <c:v>-8.0133559673675678E-3</c:v>
                </c:pt>
                <c:pt idx="12">
                  <c:v>-4.348006531555231E-3</c:v>
                </c:pt>
                <c:pt idx="13">
                  <c:v>-2.3280617273922161E-3</c:v>
                </c:pt>
                <c:pt idx="14">
                  <c:v>-1.686233182752491E-3</c:v>
                </c:pt>
                <c:pt idx="15">
                  <c:v>-5.855712033670195E-3</c:v>
                </c:pt>
                <c:pt idx="16">
                  <c:v>-4.0555169862113889E-3</c:v>
                </c:pt>
                <c:pt idx="17">
                  <c:v>-1.545430919321606E-3</c:v>
                </c:pt>
                <c:pt idx="18">
                  <c:v>-3.6966624085561519E-3</c:v>
                </c:pt>
                <c:pt idx="19">
                  <c:v>-3.4606008105130068E-4</c:v>
                </c:pt>
                <c:pt idx="20">
                  <c:v>-4.8880786815082298E-3</c:v>
                </c:pt>
                <c:pt idx="21">
                  <c:v>-1.1125592714572681E-2</c:v>
                </c:pt>
                <c:pt idx="22">
                  <c:v>-8.4162118127294433E-4</c:v>
                </c:pt>
                <c:pt idx="23">
                  <c:v>-8.9756529590821407E-3</c:v>
                </c:pt>
                <c:pt idx="24">
                  <c:v>-2.2605313956636851E-3</c:v>
                </c:pt>
                <c:pt idx="25">
                  <c:v>6.5272021255540604E-3</c:v>
                </c:pt>
                <c:pt idx="26">
                  <c:v>-3.5705747376776919E-3</c:v>
                </c:pt>
                <c:pt idx="27">
                  <c:v>3.4486036676889438E-3</c:v>
                </c:pt>
                <c:pt idx="28">
                  <c:v>-2.626744176170284E-3</c:v>
                </c:pt>
                <c:pt idx="29">
                  <c:v>3.733696012075835E-3</c:v>
                </c:pt>
                <c:pt idx="30">
                  <c:v>-3.6243340375527902E-3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C-43E9-8BED-ACFDF986C69A}"/>
            </c:ext>
          </c:extLst>
        </c:ser>
        <c:ser>
          <c:idx val="1"/>
          <c:order val="1"/>
          <c:tx>
            <c:v>-1mm</c:v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'小磁石　y座標'!$AE$2:$AE$32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'小磁石　y座標'!$R$2:$R$32</c:f>
              <c:numCache>
                <c:formatCode>General</c:formatCode>
                <c:ptCount val="31"/>
                <c:pt idx="0">
                  <c:v>5.3963188512252758E-3</c:v>
                </c:pt>
                <c:pt idx="1">
                  <c:v>5.2406695028635319E-3</c:v>
                </c:pt>
                <c:pt idx="2">
                  <c:v>8.1222655594244252E-3</c:v>
                </c:pt>
                <c:pt idx="3">
                  <c:v>8.7672620192416409E-3</c:v>
                </c:pt>
                <c:pt idx="4">
                  <c:v>1.2947194495531779E-2</c:v>
                </c:pt>
                <c:pt idx="5">
                  <c:v>6.4551510260934426E-3</c:v>
                </c:pt>
                <c:pt idx="6">
                  <c:v>1.4286978363716609E-2</c:v>
                </c:pt>
                <c:pt idx="7">
                  <c:v>-7.0565326479712096E-4</c:v>
                </c:pt>
                <c:pt idx="8">
                  <c:v>8.3234611500987224E-3</c:v>
                </c:pt>
                <c:pt idx="9">
                  <c:v>1.739073815150833E-3</c:v>
                </c:pt>
                <c:pt idx="10">
                  <c:v>7.0932789438971503E-3</c:v>
                </c:pt>
                <c:pt idx="11">
                  <c:v>4.0149414262782472E-3</c:v>
                </c:pt>
                <c:pt idx="12">
                  <c:v>-3.6663642354241789E-3</c:v>
                </c:pt>
                <c:pt idx="13">
                  <c:v>-2.7902262707052311E-3</c:v>
                </c:pt>
                <c:pt idx="14">
                  <c:v>-3.9955202053311174E-3</c:v>
                </c:pt>
                <c:pt idx="15">
                  <c:v>-2.1500754390663011E-3</c:v>
                </c:pt>
                <c:pt idx="16">
                  <c:v>3.096159727632932E-3</c:v>
                </c:pt>
                <c:pt idx="17">
                  <c:v>-3.191613366342042E-3</c:v>
                </c:pt>
                <c:pt idx="18">
                  <c:v>-2.708012800537043E-3</c:v>
                </c:pt>
                <c:pt idx="19">
                  <c:v>-6.4109472416461746E-3</c:v>
                </c:pt>
                <c:pt idx="20">
                  <c:v>-3.5704206835139949E-3</c:v>
                </c:pt>
                <c:pt idx="21">
                  <c:v>2.3496687986793731E-3</c:v>
                </c:pt>
                <c:pt idx="22">
                  <c:v>-8.4033536559820991E-4</c:v>
                </c:pt>
                <c:pt idx="23">
                  <c:v>-1.379051981732117E-2</c:v>
                </c:pt>
                <c:pt idx="24">
                  <c:v>9.3137124113505856E-3</c:v>
                </c:pt>
                <c:pt idx="25">
                  <c:v>2.8481629517485489E-3</c:v>
                </c:pt>
                <c:pt idx="26">
                  <c:v>-1.1078007218576699E-2</c:v>
                </c:pt>
                <c:pt idx="27">
                  <c:v>-4.1995011960274716E-3</c:v>
                </c:pt>
                <c:pt idx="28">
                  <c:v>1.9789734468385859E-3</c:v>
                </c:pt>
                <c:pt idx="29">
                  <c:v>3.001376761633822E-3</c:v>
                </c:pt>
                <c:pt idx="30">
                  <c:v>8.6785219510400868E-3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5C-43E9-8BED-ACFDF986C69A}"/>
            </c:ext>
          </c:extLst>
        </c:ser>
        <c:ser>
          <c:idx val="2"/>
          <c:order val="2"/>
          <c:tx>
            <c:v>-2mm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'小磁石　y座標'!$AE$2:$AE$32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'小磁石　y座標'!$W$2:$W$32</c:f>
              <c:numCache>
                <c:formatCode>General</c:formatCode>
                <c:ptCount val="31"/>
                <c:pt idx="0">
                  <c:v>2.698096937365968E-2</c:v>
                </c:pt>
                <c:pt idx="1">
                  <c:v>1.5168874794303139E-2</c:v>
                </c:pt>
                <c:pt idx="2">
                  <c:v>1.151490426755539E-2</c:v>
                </c:pt>
                <c:pt idx="3">
                  <c:v>9.8147881044001583E-3</c:v>
                </c:pt>
                <c:pt idx="4">
                  <c:v>1.100522269636464E-2</c:v>
                </c:pt>
                <c:pt idx="5">
                  <c:v>8.8589653055196216E-3</c:v>
                </c:pt>
                <c:pt idx="6">
                  <c:v>6.7786371440655708E-3</c:v>
                </c:pt>
                <c:pt idx="7">
                  <c:v>5.207670837350617E-3</c:v>
                </c:pt>
                <c:pt idx="8">
                  <c:v>8.1649475082140183E-3</c:v>
                </c:pt>
                <c:pt idx="9">
                  <c:v>4.5224450219207638E-3</c:v>
                </c:pt>
                <c:pt idx="10">
                  <c:v>1.085017572226139E-2</c:v>
                </c:pt>
                <c:pt idx="11">
                  <c:v>-3.5632939570468192E-4</c:v>
                </c:pt>
                <c:pt idx="12">
                  <c:v>-5.1165834838003479E-3</c:v>
                </c:pt>
                <c:pt idx="13">
                  <c:v>-8.9077409425219176E-4</c:v>
                </c:pt>
                <c:pt idx="14">
                  <c:v>3.7434370594219609E-3</c:v>
                </c:pt>
                <c:pt idx="15">
                  <c:v>-2.0490903750886129E-3</c:v>
                </c:pt>
                <c:pt idx="16">
                  <c:v>-5.1607340012919814E-3</c:v>
                </c:pt>
                <c:pt idx="17">
                  <c:v>-6.5017770024421136E-3</c:v>
                </c:pt>
                <c:pt idx="18">
                  <c:v>-3.1917253042220641E-3</c:v>
                </c:pt>
                <c:pt idx="19">
                  <c:v>-1.2546619451370431E-2</c:v>
                </c:pt>
                <c:pt idx="20">
                  <c:v>-6.3453606114377758E-3</c:v>
                </c:pt>
                <c:pt idx="21">
                  <c:v>2.060012173687494E-3</c:v>
                </c:pt>
                <c:pt idx="22">
                  <c:v>-1.1624328077257899E-2</c:v>
                </c:pt>
                <c:pt idx="23">
                  <c:v>-2.311226648300085E-3</c:v>
                </c:pt>
                <c:pt idx="24">
                  <c:v>-9.1340140313898831E-3</c:v>
                </c:pt>
                <c:pt idx="25">
                  <c:v>4.2496527109092339E-4</c:v>
                </c:pt>
                <c:pt idx="26">
                  <c:v>-3.3523235100360849E-3</c:v>
                </c:pt>
                <c:pt idx="27">
                  <c:v>-6.0207680896160777E-4</c:v>
                </c:pt>
                <c:pt idx="28">
                  <c:v>-2.3077983519792481E-3</c:v>
                </c:pt>
                <c:pt idx="29">
                  <c:v>-2.8178773653090849E-3</c:v>
                </c:pt>
                <c:pt idx="30">
                  <c:v>-9.8795329239379209E-4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5C-43E9-8BED-ACFDF986C69A}"/>
            </c:ext>
          </c:extLst>
        </c:ser>
        <c:ser>
          <c:idx val="3"/>
          <c:order val="3"/>
          <c:tx>
            <c:v>-3mm</c:v>
          </c:tx>
          <c:spPr>
            <a:ln w="28575" cap="rnd">
              <a:solidFill>
                <a:srgbClr val="002060"/>
              </a:solidFill>
              <a:prstDash val="solid"/>
              <a:round/>
            </a:ln>
          </c:spPr>
          <c:marker>
            <c:symbol val="none"/>
          </c:marker>
          <c:cat>
            <c:numRef>
              <c:f>'小磁石　y座標'!$AE$2:$AE$32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'小磁石　y座標'!$AB$2:$AB$32</c:f>
              <c:numCache>
                <c:formatCode>General</c:formatCode>
                <c:ptCount val="31"/>
                <c:pt idx="0">
                  <c:v>2.69194307838297E-2</c:v>
                </c:pt>
                <c:pt idx="1">
                  <c:v>2.3690411872573439E-2</c:v>
                </c:pt>
                <c:pt idx="2">
                  <c:v>2.1435883924568539E-2</c:v>
                </c:pt>
                <c:pt idx="3">
                  <c:v>1.5678166416820179E-2</c:v>
                </c:pt>
                <c:pt idx="4">
                  <c:v>1.6040640570007762E-2</c:v>
                </c:pt>
                <c:pt idx="5">
                  <c:v>9.6155774482150364E-3</c:v>
                </c:pt>
                <c:pt idx="6">
                  <c:v>1.5523711296699071E-2</c:v>
                </c:pt>
                <c:pt idx="7">
                  <c:v>8.9206636009990653E-3</c:v>
                </c:pt>
                <c:pt idx="8">
                  <c:v>1.7145306527308082E-2</c:v>
                </c:pt>
                <c:pt idx="9">
                  <c:v>9.7230342565947925E-3</c:v>
                </c:pt>
                <c:pt idx="10">
                  <c:v>1.879258485662608E-3</c:v>
                </c:pt>
                <c:pt idx="11">
                  <c:v>1.132912506962544E-2</c:v>
                </c:pt>
                <c:pt idx="12">
                  <c:v>-1.1476903052912879E-3</c:v>
                </c:pt>
                <c:pt idx="13">
                  <c:v>1.0786768838728861E-3</c:v>
                </c:pt>
                <c:pt idx="14">
                  <c:v>-3.0497842553946939E-3</c:v>
                </c:pt>
                <c:pt idx="15">
                  <c:v>8.9524455343678814E-3</c:v>
                </c:pt>
                <c:pt idx="16">
                  <c:v>2.1971925915910298E-3</c:v>
                </c:pt>
                <c:pt idx="17">
                  <c:v>-3.1294767403232311E-3</c:v>
                </c:pt>
                <c:pt idx="18">
                  <c:v>-8.2823141974285941E-4</c:v>
                </c:pt>
                <c:pt idx="19">
                  <c:v>-8.4818144241569672E-3</c:v>
                </c:pt>
                <c:pt idx="20">
                  <c:v>-4.8017619660014107E-3</c:v>
                </c:pt>
                <c:pt idx="21">
                  <c:v>-8.0150309257953391E-3</c:v>
                </c:pt>
                <c:pt idx="22">
                  <c:v>-4.0368135049883309E-3</c:v>
                </c:pt>
                <c:pt idx="23">
                  <c:v>-4.5118972485461454E-3</c:v>
                </c:pt>
                <c:pt idx="24">
                  <c:v>-1.268899227358229E-3</c:v>
                </c:pt>
                <c:pt idx="25">
                  <c:v>-7.7237732030373436E-3</c:v>
                </c:pt>
                <c:pt idx="26">
                  <c:v>-5.9976519215910436E-3</c:v>
                </c:pt>
                <c:pt idx="27">
                  <c:v>-8.4403539533022681E-3</c:v>
                </c:pt>
                <c:pt idx="28">
                  <c:v>-5.7932008036792101E-3</c:v>
                </c:pt>
                <c:pt idx="29">
                  <c:v>-5.266740455161162E-3</c:v>
                </c:pt>
                <c:pt idx="30">
                  <c:v>-1.277214244000041E-2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5C-43E9-8BED-ACFDF986C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138560"/>
        <c:axId val="632138888"/>
      </c:lineChart>
      <c:catAx>
        <c:axId val="632138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z</a:t>
                </a:r>
                <a:r>
                  <a:rPr lang="ja-JP" altLang="en-US"/>
                  <a:t>方向距離（ｍｍ）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2138888"/>
        <c:crosses val="autoZero"/>
        <c:auto val="1"/>
        <c:lblAlgn val="ctr"/>
        <c:lblOffset val="100"/>
        <c:noMultiLvlLbl val="0"/>
      </c:catAx>
      <c:valAx>
        <c:axId val="63213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y</a:t>
                </a:r>
                <a:r>
                  <a:rPr lang="ja-JP" altLang="en-US"/>
                  <a:t>方向磁力（</a:t>
                </a:r>
                <a:r>
                  <a:rPr lang="en-US" altLang="ja-JP"/>
                  <a:t>N)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2138560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y</a:t>
            </a:r>
            <a:r>
              <a:rPr lang="ja-JP" altLang="en-US"/>
              <a:t>方向磁力</a:t>
            </a:r>
            <a:r>
              <a:rPr lang="en-US" altLang="ja-JP"/>
              <a:t>±3㎜</a:t>
            </a:r>
            <a:r>
              <a:rPr lang="ja-JP" altLang="en-US"/>
              <a:t>比較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-3mm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'小磁石　y座標'!$K$2:$K$32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'小磁石　y座標'!$AB$2:$AB$32</c:f>
              <c:numCache>
                <c:formatCode>General</c:formatCode>
                <c:ptCount val="31"/>
                <c:pt idx="0">
                  <c:v>2.69194307838297E-2</c:v>
                </c:pt>
                <c:pt idx="1">
                  <c:v>2.3690411872573439E-2</c:v>
                </c:pt>
                <c:pt idx="2">
                  <c:v>2.1435883924568539E-2</c:v>
                </c:pt>
                <c:pt idx="3">
                  <c:v>1.5678166416820179E-2</c:v>
                </c:pt>
                <c:pt idx="4">
                  <c:v>1.6040640570007762E-2</c:v>
                </c:pt>
                <c:pt idx="5">
                  <c:v>9.6155774482150364E-3</c:v>
                </c:pt>
                <c:pt idx="6">
                  <c:v>1.5523711296699071E-2</c:v>
                </c:pt>
                <c:pt idx="7">
                  <c:v>8.9206636009990653E-3</c:v>
                </c:pt>
                <c:pt idx="8">
                  <c:v>1.7145306527308082E-2</c:v>
                </c:pt>
                <c:pt idx="9">
                  <c:v>9.7230342565947925E-3</c:v>
                </c:pt>
                <c:pt idx="10">
                  <c:v>1.879258485662608E-3</c:v>
                </c:pt>
                <c:pt idx="11">
                  <c:v>1.132912506962544E-2</c:v>
                </c:pt>
                <c:pt idx="12">
                  <c:v>-1.1476903052912879E-3</c:v>
                </c:pt>
                <c:pt idx="13">
                  <c:v>1.0786768838728861E-3</c:v>
                </c:pt>
                <c:pt idx="14">
                  <c:v>-3.0497842553946939E-3</c:v>
                </c:pt>
                <c:pt idx="15">
                  <c:v>8.9524455343678814E-3</c:v>
                </c:pt>
                <c:pt idx="16">
                  <c:v>2.1971925915910298E-3</c:v>
                </c:pt>
                <c:pt idx="17">
                  <c:v>-3.1294767403232311E-3</c:v>
                </c:pt>
                <c:pt idx="18">
                  <c:v>-8.2823141974285941E-4</c:v>
                </c:pt>
                <c:pt idx="19">
                  <c:v>-8.4818144241569672E-3</c:v>
                </c:pt>
                <c:pt idx="20">
                  <c:v>-4.8017619660014107E-3</c:v>
                </c:pt>
                <c:pt idx="21">
                  <c:v>-8.0150309257953391E-3</c:v>
                </c:pt>
                <c:pt idx="22">
                  <c:v>-4.0368135049883309E-3</c:v>
                </c:pt>
                <c:pt idx="23">
                  <c:v>-4.5118972485461454E-3</c:v>
                </c:pt>
                <c:pt idx="24">
                  <c:v>-1.268899227358229E-3</c:v>
                </c:pt>
                <c:pt idx="25">
                  <c:v>-7.7237732030373436E-3</c:v>
                </c:pt>
                <c:pt idx="26">
                  <c:v>-5.9976519215910436E-3</c:v>
                </c:pt>
                <c:pt idx="27">
                  <c:v>-8.4403539533022681E-3</c:v>
                </c:pt>
                <c:pt idx="28">
                  <c:v>-5.7932008036792101E-3</c:v>
                </c:pt>
                <c:pt idx="29">
                  <c:v>-5.266740455161162E-3</c:v>
                </c:pt>
                <c:pt idx="30">
                  <c:v>-1.277214244000041E-2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E-435D-9E88-17EC160E0F4B}"/>
            </c:ext>
          </c:extLst>
        </c:ser>
        <c:ser>
          <c:idx val="1"/>
          <c:order val="1"/>
          <c:tx>
            <c:v>3mm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'小磁石　y座標'!$K$2:$K$32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cat>
          <c:val>
            <c:numRef>
              <c:f>'小磁石　y座標'!$M$2:$M$32</c:f>
              <c:numCache>
                <c:formatCode>General</c:formatCode>
                <c:ptCount val="31"/>
                <c:pt idx="0">
                  <c:v>-3.6006149096316553E-2</c:v>
                </c:pt>
                <c:pt idx="1">
                  <c:v>-2.5712200612868E-2</c:v>
                </c:pt>
                <c:pt idx="2">
                  <c:v>-2.7970454157212488E-2</c:v>
                </c:pt>
                <c:pt idx="3">
                  <c:v>-1.4601473034775129E-2</c:v>
                </c:pt>
                <c:pt idx="4">
                  <c:v>-1.8497541306885711E-2</c:v>
                </c:pt>
                <c:pt idx="5">
                  <c:v>-2.155494313081651E-2</c:v>
                </c:pt>
                <c:pt idx="6">
                  <c:v>-9.0966395986227713E-3</c:v>
                </c:pt>
                <c:pt idx="7">
                  <c:v>-1.3006628218263599E-2</c:v>
                </c:pt>
                <c:pt idx="8">
                  <c:v>-1.22470790506736E-2</c:v>
                </c:pt>
                <c:pt idx="9">
                  <c:v>-9.6395432373421516E-3</c:v>
                </c:pt>
                <c:pt idx="10">
                  <c:v>-5.8922064175615718E-3</c:v>
                </c:pt>
                <c:pt idx="11">
                  <c:v>-1.3530601284564331E-3</c:v>
                </c:pt>
                <c:pt idx="12">
                  <c:v>-7.0996009943124789E-3</c:v>
                </c:pt>
                <c:pt idx="13">
                  <c:v>-7.9178096707725135E-3</c:v>
                </c:pt>
                <c:pt idx="14">
                  <c:v>-5.5887544143784296E-3</c:v>
                </c:pt>
                <c:pt idx="15">
                  <c:v>-6.4143497659367643E-3</c:v>
                </c:pt>
                <c:pt idx="16">
                  <c:v>4.4056999392550183E-3</c:v>
                </c:pt>
                <c:pt idx="17">
                  <c:v>2.106435888974168E-3</c:v>
                </c:pt>
                <c:pt idx="18">
                  <c:v>2.6426448804424459E-3</c:v>
                </c:pt>
                <c:pt idx="19">
                  <c:v>2.03298537452215E-3</c:v>
                </c:pt>
                <c:pt idx="20">
                  <c:v>3.6327846111074888E-3</c:v>
                </c:pt>
                <c:pt idx="21">
                  <c:v>1.938847674254462E-3</c:v>
                </c:pt>
                <c:pt idx="22">
                  <c:v>-2.790150647082326E-3</c:v>
                </c:pt>
                <c:pt idx="23">
                  <c:v>6.4504394163407116E-4</c:v>
                </c:pt>
                <c:pt idx="24">
                  <c:v>1.7469560156844241E-3</c:v>
                </c:pt>
                <c:pt idx="25">
                  <c:v>-7.5075447513743749E-4</c:v>
                </c:pt>
                <c:pt idx="26">
                  <c:v>1.0583860417736469E-2</c:v>
                </c:pt>
                <c:pt idx="27">
                  <c:v>5.6869448919606496E-3</c:v>
                </c:pt>
                <c:pt idx="28">
                  <c:v>3.270074486744017E-3</c:v>
                </c:pt>
                <c:pt idx="29">
                  <c:v>9.4664770397714544E-3</c:v>
                </c:pt>
                <c:pt idx="30">
                  <c:v>-2.012286339816983E-3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E-435D-9E88-17EC160E0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140200"/>
        <c:axId val="632135280"/>
      </c:lineChart>
      <c:catAx>
        <c:axId val="632140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z</a:t>
                </a:r>
                <a:r>
                  <a:rPr lang="ja-JP" altLang="en-US"/>
                  <a:t>方向距離（ｍｍ）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2135280"/>
        <c:crosses val="autoZero"/>
        <c:auto val="1"/>
        <c:lblAlgn val="ctr"/>
        <c:lblOffset val="100"/>
        <c:noMultiLvlLbl val="0"/>
      </c:catAx>
      <c:valAx>
        <c:axId val="63213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y</a:t>
                </a:r>
                <a:r>
                  <a:rPr lang="ja-JP" altLang="en-US"/>
                  <a:t>方向磁力（</a:t>
                </a:r>
                <a:r>
                  <a:rPr lang="en-US" altLang="ja-JP"/>
                  <a:t>N)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2140200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63" Type="http://schemas.openxmlformats.org/officeDocument/2006/relationships/chart" Target="../charts/chart63.xml"/><Relationship Id="rId68" Type="http://schemas.openxmlformats.org/officeDocument/2006/relationships/chart" Target="../charts/chart68.xml"/><Relationship Id="rId76" Type="http://schemas.openxmlformats.org/officeDocument/2006/relationships/chart" Target="../charts/chart76.xml"/><Relationship Id="rId84" Type="http://schemas.openxmlformats.org/officeDocument/2006/relationships/chart" Target="../charts/chart84.xml"/><Relationship Id="rId89" Type="http://schemas.openxmlformats.org/officeDocument/2006/relationships/chart" Target="../charts/chart89.xml"/><Relationship Id="rId7" Type="http://schemas.openxmlformats.org/officeDocument/2006/relationships/chart" Target="../charts/chart7.xml"/><Relationship Id="rId71" Type="http://schemas.openxmlformats.org/officeDocument/2006/relationships/chart" Target="../charts/chart71.xml"/><Relationship Id="rId92" Type="http://schemas.openxmlformats.org/officeDocument/2006/relationships/chart" Target="../charts/chart9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66" Type="http://schemas.openxmlformats.org/officeDocument/2006/relationships/chart" Target="../charts/chart66.xml"/><Relationship Id="rId74" Type="http://schemas.openxmlformats.org/officeDocument/2006/relationships/chart" Target="../charts/chart74.xml"/><Relationship Id="rId79" Type="http://schemas.openxmlformats.org/officeDocument/2006/relationships/chart" Target="../charts/chart79.xml"/><Relationship Id="rId87" Type="http://schemas.openxmlformats.org/officeDocument/2006/relationships/chart" Target="../charts/chart87.xml"/><Relationship Id="rId5" Type="http://schemas.openxmlformats.org/officeDocument/2006/relationships/chart" Target="../charts/chart5.xml"/><Relationship Id="rId61" Type="http://schemas.openxmlformats.org/officeDocument/2006/relationships/chart" Target="../charts/chart61.xml"/><Relationship Id="rId82" Type="http://schemas.openxmlformats.org/officeDocument/2006/relationships/chart" Target="../charts/chart82.xml"/><Relationship Id="rId90" Type="http://schemas.openxmlformats.org/officeDocument/2006/relationships/chart" Target="../charts/chart90.xml"/><Relationship Id="rId95" Type="http://schemas.openxmlformats.org/officeDocument/2006/relationships/chart" Target="../charts/chart95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64" Type="http://schemas.openxmlformats.org/officeDocument/2006/relationships/chart" Target="../charts/chart64.xml"/><Relationship Id="rId69" Type="http://schemas.openxmlformats.org/officeDocument/2006/relationships/chart" Target="../charts/chart69.xml"/><Relationship Id="rId77" Type="http://schemas.openxmlformats.org/officeDocument/2006/relationships/chart" Target="../charts/chart77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80" Type="http://schemas.openxmlformats.org/officeDocument/2006/relationships/chart" Target="../charts/chart80.xml"/><Relationship Id="rId85" Type="http://schemas.openxmlformats.org/officeDocument/2006/relationships/chart" Target="../charts/chart85.xml"/><Relationship Id="rId93" Type="http://schemas.openxmlformats.org/officeDocument/2006/relationships/chart" Target="../charts/chart93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67" Type="http://schemas.openxmlformats.org/officeDocument/2006/relationships/chart" Target="../charts/chart67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70" Type="http://schemas.openxmlformats.org/officeDocument/2006/relationships/chart" Target="../charts/chart70.xml"/><Relationship Id="rId75" Type="http://schemas.openxmlformats.org/officeDocument/2006/relationships/chart" Target="../charts/chart75.xml"/><Relationship Id="rId83" Type="http://schemas.openxmlformats.org/officeDocument/2006/relationships/chart" Target="../charts/chart83.xml"/><Relationship Id="rId88" Type="http://schemas.openxmlformats.org/officeDocument/2006/relationships/chart" Target="../charts/chart88.xml"/><Relationship Id="rId91" Type="http://schemas.openxmlformats.org/officeDocument/2006/relationships/chart" Target="../charts/chart9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73" Type="http://schemas.openxmlformats.org/officeDocument/2006/relationships/chart" Target="../charts/chart73.xml"/><Relationship Id="rId78" Type="http://schemas.openxmlformats.org/officeDocument/2006/relationships/chart" Target="../charts/chart78.xml"/><Relationship Id="rId81" Type="http://schemas.openxmlformats.org/officeDocument/2006/relationships/chart" Target="../charts/chart81.xml"/><Relationship Id="rId86" Type="http://schemas.openxmlformats.org/officeDocument/2006/relationships/chart" Target="../charts/chart86.xml"/><Relationship Id="rId94" Type="http://schemas.openxmlformats.org/officeDocument/2006/relationships/chart" Target="../charts/chart9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590550</xdr:colOff>
      <xdr:row>13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14287</xdr:colOff>
      <xdr:row>15</xdr:row>
      <xdr:rowOff>0</xdr:rowOff>
    </xdr:from>
    <xdr:to>
      <xdr:col>8</xdr:col>
      <xdr:colOff>643784</xdr:colOff>
      <xdr:row>26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666750</xdr:colOff>
      <xdr:row>1</xdr:row>
      <xdr:rowOff>114300</xdr:rowOff>
    </xdr:from>
    <xdr:to>
      <xdr:col>20</xdr:col>
      <xdr:colOff>38100</xdr:colOff>
      <xdr:row>13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14288</xdr:colOff>
      <xdr:row>15</xdr:row>
      <xdr:rowOff>0</xdr:rowOff>
    </xdr:from>
    <xdr:to>
      <xdr:col>8</xdr:col>
      <xdr:colOff>657227</xdr:colOff>
      <xdr:row>26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9524</xdr:colOff>
      <xdr:row>39</xdr:row>
      <xdr:rowOff>9525</xdr:rowOff>
    </xdr:from>
    <xdr:to>
      <xdr:col>9</xdr:col>
      <xdr:colOff>9525</xdr:colOff>
      <xdr:row>50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9524</xdr:colOff>
      <xdr:row>51</xdr:row>
      <xdr:rowOff>19050</xdr:rowOff>
    </xdr:from>
    <xdr:to>
      <xdr:col>8</xdr:col>
      <xdr:colOff>685799</xdr:colOff>
      <xdr:row>62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9525</xdr:colOff>
      <xdr:row>63</xdr:row>
      <xdr:rowOff>19050</xdr:rowOff>
    </xdr:from>
    <xdr:to>
      <xdr:col>8</xdr:col>
      <xdr:colOff>676275</xdr:colOff>
      <xdr:row>74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19050</xdr:colOff>
      <xdr:row>75</xdr:row>
      <xdr:rowOff>38100</xdr:rowOff>
    </xdr:from>
    <xdr:to>
      <xdr:col>8</xdr:col>
      <xdr:colOff>638176</xdr:colOff>
      <xdr:row>86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19050</xdr:colOff>
      <xdr:row>87</xdr:row>
      <xdr:rowOff>104775</xdr:rowOff>
    </xdr:from>
    <xdr:to>
      <xdr:col>8</xdr:col>
      <xdr:colOff>647700</xdr:colOff>
      <xdr:row>98</xdr:row>
      <xdr:rowOff>228600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685799</xdr:colOff>
      <xdr:row>27</xdr:row>
      <xdr:rowOff>0</xdr:rowOff>
    </xdr:from>
    <xdr:to>
      <xdr:col>8</xdr:col>
      <xdr:colOff>657224</xdr:colOff>
      <xdr:row>38</xdr:row>
      <xdr:rowOff>123825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14</xdr:row>
      <xdr:rowOff>0</xdr:rowOff>
    </xdr:from>
    <xdr:to>
      <xdr:col>19</xdr:col>
      <xdr:colOff>628650</xdr:colOff>
      <xdr:row>25</xdr:row>
      <xdr:rowOff>123825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9524</xdr:colOff>
      <xdr:row>1</xdr:row>
      <xdr:rowOff>114300</xdr:rowOff>
    </xdr:from>
    <xdr:to>
      <xdr:col>29</xdr:col>
      <xdr:colOff>685799</xdr:colOff>
      <xdr:row>13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619124</xdr:colOff>
      <xdr:row>14</xdr:row>
      <xdr:rowOff>0</xdr:rowOff>
    </xdr:from>
    <xdr:to>
      <xdr:col>30</xdr:col>
      <xdr:colOff>19049</xdr:colOff>
      <xdr:row>25</xdr:row>
      <xdr:rowOff>123825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676274</xdr:colOff>
      <xdr:row>26</xdr:row>
      <xdr:rowOff>9525</xdr:rowOff>
    </xdr:from>
    <xdr:to>
      <xdr:col>30</xdr:col>
      <xdr:colOff>28575</xdr:colOff>
      <xdr:row>37</xdr:row>
      <xdr:rowOff>133350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685799</xdr:colOff>
      <xdr:row>38</xdr:row>
      <xdr:rowOff>0</xdr:rowOff>
    </xdr:from>
    <xdr:to>
      <xdr:col>29</xdr:col>
      <xdr:colOff>676274</xdr:colOff>
      <xdr:row>49</xdr:row>
      <xdr:rowOff>123825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22</xdr:col>
      <xdr:colOff>38099</xdr:colOff>
      <xdr:row>50</xdr:row>
      <xdr:rowOff>47625</xdr:rowOff>
    </xdr:from>
    <xdr:to>
      <xdr:col>29</xdr:col>
      <xdr:colOff>666750</xdr:colOff>
      <xdr:row>61</xdr:row>
      <xdr:rowOff>171450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22</xdr:col>
      <xdr:colOff>14286</xdr:colOff>
      <xdr:row>62</xdr:row>
      <xdr:rowOff>119062</xdr:rowOff>
    </xdr:from>
    <xdr:to>
      <xdr:col>29</xdr:col>
      <xdr:colOff>666750</xdr:colOff>
      <xdr:row>74</xdr:row>
      <xdr:rowOff>4762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22</xdr:col>
      <xdr:colOff>9524</xdr:colOff>
      <xdr:row>74</xdr:row>
      <xdr:rowOff>171450</xdr:rowOff>
    </xdr:from>
    <xdr:to>
      <xdr:col>29</xdr:col>
      <xdr:colOff>685799</xdr:colOff>
      <xdr:row>86</xdr:row>
      <xdr:rowOff>57150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22</xdr:col>
      <xdr:colOff>9525</xdr:colOff>
      <xdr:row>86</xdr:row>
      <xdr:rowOff>228600</xdr:rowOff>
    </xdr:from>
    <xdr:to>
      <xdr:col>30</xdr:col>
      <xdr:colOff>9525</xdr:colOff>
      <xdr:row>98</xdr:row>
      <xdr:rowOff>114300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21</xdr:col>
      <xdr:colOff>676274</xdr:colOff>
      <xdr:row>99</xdr:row>
      <xdr:rowOff>38100</xdr:rowOff>
    </xdr:from>
    <xdr:to>
      <xdr:col>30</xdr:col>
      <xdr:colOff>19049</xdr:colOff>
      <xdr:row>110</xdr:row>
      <xdr:rowOff>161925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9524</xdr:colOff>
      <xdr:row>111</xdr:row>
      <xdr:rowOff>142875</xdr:rowOff>
    </xdr:from>
    <xdr:to>
      <xdr:col>29</xdr:col>
      <xdr:colOff>676275</xdr:colOff>
      <xdr:row>123</xdr:row>
      <xdr:rowOff>28575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22</xdr:col>
      <xdr:colOff>0</xdr:colOff>
      <xdr:row>123</xdr:row>
      <xdr:rowOff>152400</xdr:rowOff>
    </xdr:from>
    <xdr:to>
      <xdr:col>30</xdr:col>
      <xdr:colOff>19050</xdr:colOff>
      <xdr:row>135</xdr:row>
      <xdr:rowOff>38100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31</xdr:col>
      <xdr:colOff>9524</xdr:colOff>
      <xdr:row>1</xdr:row>
      <xdr:rowOff>123825</xdr:rowOff>
    </xdr:from>
    <xdr:to>
      <xdr:col>38</xdr:col>
      <xdr:colOff>666750</xdr:colOff>
      <xdr:row>13</xdr:row>
      <xdr:rowOff>9525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31</xdr:col>
      <xdr:colOff>14288</xdr:colOff>
      <xdr:row>14</xdr:row>
      <xdr:rowOff>9525</xdr:rowOff>
    </xdr:from>
    <xdr:to>
      <xdr:col>38</xdr:col>
      <xdr:colOff>666750</xdr:colOff>
      <xdr:row>25</xdr:row>
      <xdr:rowOff>133350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31</xdr:col>
      <xdr:colOff>4762</xdr:colOff>
      <xdr:row>26</xdr:row>
      <xdr:rowOff>114300</xdr:rowOff>
    </xdr:from>
    <xdr:to>
      <xdr:col>39</xdr:col>
      <xdr:colOff>9525</xdr:colOff>
      <xdr:row>38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30</xdr:col>
      <xdr:colOff>681037</xdr:colOff>
      <xdr:row>38</xdr:row>
      <xdr:rowOff>171450</xdr:rowOff>
    </xdr:from>
    <xdr:to>
      <xdr:col>39</xdr:col>
      <xdr:colOff>57150</xdr:colOff>
      <xdr:row>50</xdr:row>
      <xdr:rowOff>57150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654844</xdr:colOff>
      <xdr:row>99</xdr:row>
      <xdr:rowOff>168673</xdr:rowOff>
    </xdr:from>
    <xdr:to>
      <xdr:col>8</xdr:col>
      <xdr:colOff>654844</xdr:colOff>
      <xdr:row>111</xdr:row>
      <xdr:rowOff>54373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22</xdr:col>
      <xdr:colOff>0</xdr:colOff>
      <xdr:row>136</xdr:row>
      <xdr:rowOff>0</xdr:rowOff>
    </xdr:from>
    <xdr:to>
      <xdr:col>30</xdr:col>
      <xdr:colOff>19050</xdr:colOff>
      <xdr:row>147</xdr:row>
      <xdr:rowOff>123825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A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30</xdr:col>
      <xdr:colOff>676275</xdr:colOff>
      <xdr:row>87</xdr:row>
      <xdr:rowOff>66675</xdr:rowOff>
    </xdr:from>
    <xdr:to>
      <xdr:col>38</xdr:col>
      <xdr:colOff>676275</xdr:colOff>
      <xdr:row>98</xdr:row>
      <xdr:rowOff>190500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30</xdr:col>
      <xdr:colOff>676274</xdr:colOff>
      <xdr:row>50</xdr:row>
      <xdr:rowOff>219075</xdr:rowOff>
    </xdr:from>
    <xdr:to>
      <xdr:col>39</xdr:col>
      <xdr:colOff>0</xdr:colOff>
      <xdr:row>62</xdr:row>
      <xdr:rowOff>104775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A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30</xdr:col>
      <xdr:colOff>685799</xdr:colOff>
      <xdr:row>63</xdr:row>
      <xdr:rowOff>9525</xdr:rowOff>
    </xdr:from>
    <xdr:to>
      <xdr:col>39</xdr:col>
      <xdr:colOff>0</xdr:colOff>
      <xdr:row>74</xdr:row>
      <xdr:rowOff>133350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A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47</xdr:col>
      <xdr:colOff>619125</xdr:colOff>
      <xdr:row>12</xdr:row>
      <xdr:rowOff>123825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A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40</xdr:col>
      <xdr:colOff>19050</xdr:colOff>
      <xdr:row>13</xdr:row>
      <xdr:rowOff>200025</xdr:rowOff>
    </xdr:from>
    <xdr:to>
      <xdr:col>47</xdr:col>
      <xdr:colOff>638175</xdr:colOff>
      <xdr:row>25</xdr:row>
      <xdr:rowOff>85725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A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40</xdr:col>
      <xdr:colOff>9525</xdr:colOff>
      <xdr:row>26</xdr:row>
      <xdr:rowOff>38100</xdr:rowOff>
    </xdr:from>
    <xdr:to>
      <xdr:col>47</xdr:col>
      <xdr:colOff>628650</xdr:colOff>
      <xdr:row>37</xdr:row>
      <xdr:rowOff>161925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A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40</xdr:col>
      <xdr:colOff>0</xdr:colOff>
      <xdr:row>38</xdr:row>
      <xdr:rowOff>123825</xdr:rowOff>
    </xdr:from>
    <xdr:to>
      <xdr:col>47</xdr:col>
      <xdr:colOff>619125</xdr:colOff>
      <xdr:row>50</xdr:row>
      <xdr:rowOff>9525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A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40</xdr:col>
      <xdr:colOff>9525</xdr:colOff>
      <xdr:row>51</xdr:row>
      <xdr:rowOff>0</xdr:rowOff>
    </xdr:from>
    <xdr:to>
      <xdr:col>47</xdr:col>
      <xdr:colOff>628650</xdr:colOff>
      <xdr:row>62</xdr:row>
      <xdr:rowOff>123825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A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39</xdr:col>
      <xdr:colOff>671513</xdr:colOff>
      <xdr:row>63</xdr:row>
      <xdr:rowOff>9525</xdr:rowOff>
    </xdr:from>
    <xdr:to>
      <xdr:col>47</xdr:col>
      <xdr:colOff>604838</xdr:colOff>
      <xdr:row>74</xdr:row>
      <xdr:rowOff>133350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A00-00002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39</xdr:col>
      <xdr:colOff>681038</xdr:colOff>
      <xdr:row>75</xdr:row>
      <xdr:rowOff>9525</xdr:rowOff>
    </xdr:from>
    <xdr:to>
      <xdr:col>47</xdr:col>
      <xdr:colOff>614363</xdr:colOff>
      <xdr:row>86</xdr:row>
      <xdr:rowOff>133350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A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39</xdr:col>
      <xdr:colOff>681038</xdr:colOff>
      <xdr:row>87</xdr:row>
      <xdr:rowOff>38100</xdr:rowOff>
    </xdr:from>
    <xdr:to>
      <xdr:col>47</xdr:col>
      <xdr:colOff>614363</xdr:colOff>
      <xdr:row>98</xdr:row>
      <xdr:rowOff>161925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0000000-0008-0000-0A00-00002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39</xdr:col>
      <xdr:colOff>681038</xdr:colOff>
      <xdr:row>99</xdr:row>
      <xdr:rowOff>38100</xdr:rowOff>
    </xdr:from>
    <xdr:to>
      <xdr:col>47</xdr:col>
      <xdr:colOff>614363</xdr:colOff>
      <xdr:row>110</xdr:row>
      <xdr:rowOff>161925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0000000-0008-0000-0A00-00002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40</xdr:col>
      <xdr:colOff>14288</xdr:colOff>
      <xdr:row>111</xdr:row>
      <xdr:rowOff>66675</xdr:rowOff>
    </xdr:from>
    <xdr:to>
      <xdr:col>47</xdr:col>
      <xdr:colOff>633413</xdr:colOff>
      <xdr:row>122</xdr:row>
      <xdr:rowOff>190500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A00-00002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40</xdr:col>
      <xdr:colOff>14288</xdr:colOff>
      <xdr:row>123</xdr:row>
      <xdr:rowOff>114300</xdr:rowOff>
    </xdr:from>
    <xdr:to>
      <xdr:col>47</xdr:col>
      <xdr:colOff>633413</xdr:colOff>
      <xdr:row>135</xdr:row>
      <xdr:rowOff>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0000000-0008-0000-0A00-00002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40</xdr:col>
      <xdr:colOff>314324</xdr:colOff>
      <xdr:row>257</xdr:row>
      <xdr:rowOff>184944</xdr:rowOff>
    </xdr:from>
    <xdr:to>
      <xdr:col>48</xdr:col>
      <xdr:colOff>229790</xdr:colOff>
      <xdr:row>269</xdr:row>
      <xdr:rowOff>70644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00000000-0008-0000-0A00-00002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40</xdr:col>
      <xdr:colOff>0</xdr:colOff>
      <xdr:row>135</xdr:row>
      <xdr:rowOff>180975</xdr:rowOff>
    </xdr:from>
    <xdr:to>
      <xdr:col>48</xdr:col>
      <xdr:colOff>0</xdr:colOff>
      <xdr:row>147</xdr:row>
      <xdr:rowOff>66675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00000000-0008-0000-0A00-00002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40</xdr:col>
      <xdr:colOff>9524</xdr:colOff>
      <xdr:row>148</xdr:row>
      <xdr:rowOff>0</xdr:rowOff>
    </xdr:from>
    <xdr:to>
      <xdr:col>47</xdr:col>
      <xdr:colOff>666749</xdr:colOff>
      <xdr:row>159</xdr:row>
      <xdr:rowOff>123825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00000000-0008-0000-0A00-00002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39</xdr:col>
      <xdr:colOff>676275</xdr:colOff>
      <xdr:row>160</xdr:row>
      <xdr:rowOff>19050</xdr:rowOff>
    </xdr:from>
    <xdr:to>
      <xdr:col>48</xdr:col>
      <xdr:colOff>9525</xdr:colOff>
      <xdr:row>171</xdr:row>
      <xdr:rowOff>142875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0000000-0008-0000-0A00-00002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40</xdr:col>
      <xdr:colOff>9525</xdr:colOff>
      <xdr:row>172</xdr:row>
      <xdr:rowOff>9525</xdr:rowOff>
    </xdr:from>
    <xdr:to>
      <xdr:col>47</xdr:col>
      <xdr:colOff>676275</xdr:colOff>
      <xdr:row>183</xdr:row>
      <xdr:rowOff>133350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0000000-0008-0000-0A00-00003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40</xdr:col>
      <xdr:colOff>9524</xdr:colOff>
      <xdr:row>184</xdr:row>
      <xdr:rowOff>57150</xdr:rowOff>
    </xdr:from>
    <xdr:to>
      <xdr:col>48</xdr:col>
      <xdr:colOff>19049</xdr:colOff>
      <xdr:row>195</xdr:row>
      <xdr:rowOff>180975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00000000-0008-0000-0A00-00003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40</xdr:col>
      <xdr:colOff>9525</xdr:colOff>
      <xdr:row>196</xdr:row>
      <xdr:rowOff>95250</xdr:rowOff>
    </xdr:from>
    <xdr:to>
      <xdr:col>47</xdr:col>
      <xdr:colOff>676275</xdr:colOff>
      <xdr:row>207</xdr:row>
      <xdr:rowOff>219075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0000000-0008-0000-0A00-00003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39</xdr:col>
      <xdr:colOff>676274</xdr:colOff>
      <xdr:row>208</xdr:row>
      <xdr:rowOff>123825</xdr:rowOff>
    </xdr:from>
    <xdr:to>
      <xdr:col>48</xdr:col>
      <xdr:colOff>19049</xdr:colOff>
      <xdr:row>220</xdr:row>
      <xdr:rowOff>9525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00000000-0008-0000-0A00-00003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39</xdr:col>
      <xdr:colOff>676275</xdr:colOff>
      <xdr:row>220</xdr:row>
      <xdr:rowOff>152400</xdr:rowOff>
    </xdr:from>
    <xdr:to>
      <xdr:col>48</xdr:col>
      <xdr:colOff>9525</xdr:colOff>
      <xdr:row>232</xdr:row>
      <xdr:rowOff>38100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00000000-0008-0000-0A00-00003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39</xdr:col>
      <xdr:colOff>676275</xdr:colOff>
      <xdr:row>232</xdr:row>
      <xdr:rowOff>171450</xdr:rowOff>
    </xdr:from>
    <xdr:to>
      <xdr:col>48</xdr:col>
      <xdr:colOff>28575</xdr:colOff>
      <xdr:row>244</xdr:row>
      <xdr:rowOff>57150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00000000-0008-0000-0A00-00003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39</xdr:col>
      <xdr:colOff>676275</xdr:colOff>
      <xdr:row>244</xdr:row>
      <xdr:rowOff>200025</xdr:rowOff>
    </xdr:from>
    <xdr:to>
      <xdr:col>48</xdr:col>
      <xdr:colOff>9525</xdr:colOff>
      <xdr:row>256</xdr:row>
      <xdr:rowOff>85725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00000000-0008-0000-0A00-00003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48</xdr:col>
      <xdr:colOff>685799</xdr:colOff>
      <xdr:row>1</xdr:row>
      <xdr:rowOff>0</xdr:rowOff>
    </xdr:from>
    <xdr:to>
      <xdr:col>56</xdr:col>
      <xdr:colOff>676274</xdr:colOff>
      <xdr:row>12</xdr:row>
      <xdr:rowOff>123825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0000000-0008-0000-0A00-00003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48</xdr:col>
      <xdr:colOff>638175</xdr:colOff>
      <xdr:row>14</xdr:row>
      <xdr:rowOff>0</xdr:rowOff>
    </xdr:from>
    <xdr:to>
      <xdr:col>56</xdr:col>
      <xdr:colOff>676275</xdr:colOff>
      <xdr:row>25</xdr:row>
      <xdr:rowOff>123825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00000000-0008-0000-0A00-00003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48</xdr:col>
      <xdr:colOff>652462</xdr:colOff>
      <xdr:row>26</xdr:row>
      <xdr:rowOff>85725</xdr:rowOff>
    </xdr:from>
    <xdr:to>
      <xdr:col>56</xdr:col>
      <xdr:colOff>666749</xdr:colOff>
      <xdr:row>37</xdr:row>
      <xdr:rowOff>209550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00000000-0008-0000-0A00-00003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48</xdr:col>
      <xdr:colOff>652463</xdr:colOff>
      <xdr:row>38</xdr:row>
      <xdr:rowOff>123825</xdr:rowOff>
    </xdr:from>
    <xdr:to>
      <xdr:col>56</xdr:col>
      <xdr:colOff>657225</xdr:colOff>
      <xdr:row>50</xdr:row>
      <xdr:rowOff>9525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00000000-0008-0000-0A00-00003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48</xdr:col>
      <xdr:colOff>661988</xdr:colOff>
      <xdr:row>51</xdr:row>
      <xdr:rowOff>0</xdr:rowOff>
    </xdr:from>
    <xdr:to>
      <xdr:col>57</xdr:col>
      <xdr:colOff>0</xdr:colOff>
      <xdr:row>62</xdr:row>
      <xdr:rowOff>123825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00000000-0008-0000-0A00-00003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48</xdr:col>
      <xdr:colOff>671512</xdr:colOff>
      <xdr:row>63</xdr:row>
      <xdr:rowOff>47625</xdr:rowOff>
    </xdr:from>
    <xdr:to>
      <xdr:col>56</xdr:col>
      <xdr:colOff>666749</xdr:colOff>
      <xdr:row>74</xdr:row>
      <xdr:rowOff>171450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00000000-0008-0000-0A00-00003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48</xdr:col>
      <xdr:colOff>661988</xdr:colOff>
      <xdr:row>75</xdr:row>
      <xdr:rowOff>123825</xdr:rowOff>
    </xdr:from>
    <xdr:to>
      <xdr:col>56</xdr:col>
      <xdr:colOff>666750</xdr:colOff>
      <xdr:row>87</xdr:row>
      <xdr:rowOff>9525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00000000-0008-0000-0A00-00003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48</xdr:col>
      <xdr:colOff>671512</xdr:colOff>
      <xdr:row>87</xdr:row>
      <xdr:rowOff>190500</xdr:rowOff>
    </xdr:from>
    <xdr:to>
      <xdr:col>57</xdr:col>
      <xdr:colOff>19049</xdr:colOff>
      <xdr:row>99</xdr:row>
      <xdr:rowOff>76200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00000000-0008-0000-0A00-00003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48</xdr:col>
      <xdr:colOff>684211</xdr:colOff>
      <xdr:row>172</xdr:row>
      <xdr:rowOff>143669</xdr:rowOff>
    </xdr:from>
    <xdr:to>
      <xdr:col>57</xdr:col>
      <xdr:colOff>28575</xdr:colOff>
      <xdr:row>184</xdr:row>
      <xdr:rowOff>29369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00000000-0008-0000-0A00-00003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49</xdr:col>
      <xdr:colOff>0</xdr:colOff>
      <xdr:row>100</xdr:row>
      <xdr:rowOff>0</xdr:rowOff>
    </xdr:from>
    <xdr:to>
      <xdr:col>57</xdr:col>
      <xdr:colOff>0</xdr:colOff>
      <xdr:row>111</xdr:row>
      <xdr:rowOff>123825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00000000-0008-0000-0A00-00004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48</xdr:col>
      <xdr:colOff>685799</xdr:colOff>
      <xdr:row>112</xdr:row>
      <xdr:rowOff>0</xdr:rowOff>
    </xdr:from>
    <xdr:to>
      <xdr:col>56</xdr:col>
      <xdr:colOff>676274</xdr:colOff>
      <xdr:row>123</xdr:row>
      <xdr:rowOff>123825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00000000-0008-0000-0A00-00004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48</xdr:col>
      <xdr:colOff>685799</xdr:colOff>
      <xdr:row>124</xdr:row>
      <xdr:rowOff>76200</xdr:rowOff>
    </xdr:from>
    <xdr:to>
      <xdr:col>56</xdr:col>
      <xdr:colOff>676274</xdr:colOff>
      <xdr:row>135</xdr:row>
      <xdr:rowOff>200025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00000000-0008-0000-0A00-00004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57</xdr:col>
      <xdr:colOff>676275</xdr:colOff>
      <xdr:row>1</xdr:row>
      <xdr:rowOff>0</xdr:rowOff>
    </xdr:from>
    <xdr:to>
      <xdr:col>65</xdr:col>
      <xdr:colOff>676275</xdr:colOff>
      <xdr:row>12</xdr:row>
      <xdr:rowOff>123825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00000000-0008-0000-0A00-00004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57</xdr:col>
      <xdr:colOff>685799</xdr:colOff>
      <xdr:row>13</xdr:row>
      <xdr:rowOff>28575</xdr:rowOff>
    </xdr:from>
    <xdr:to>
      <xdr:col>65</xdr:col>
      <xdr:colOff>676274</xdr:colOff>
      <xdr:row>24</xdr:row>
      <xdr:rowOff>152400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00000000-0008-0000-0A00-00004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57</xdr:col>
      <xdr:colOff>685799</xdr:colOff>
      <xdr:row>25</xdr:row>
      <xdr:rowOff>28575</xdr:rowOff>
    </xdr:from>
    <xdr:to>
      <xdr:col>65</xdr:col>
      <xdr:colOff>657224</xdr:colOff>
      <xdr:row>36</xdr:row>
      <xdr:rowOff>152400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00000000-0008-0000-0A00-00004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58</xdr:col>
      <xdr:colOff>9525</xdr:colOff>
      <xdr:row>37</xdr:row>
      <xdr:rowOff>66675</xdr:rowOff>
    </xdr:from>
    <xdr:to>
      <xdr:col>65</xdr:col>
      <xdr:colOff>676275</xdr:colOff>
      <xdr:row>48</xdr:row>
      <xdr:rowOff>190500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00000000-0008-0000-0A00-00004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58</xdr:col>
      <xdr:colOff>9525</xdr:colOff>
      <xdr:row>61</xdr:row>
      <xdr:rowOff>123825</xdr:rowOff>
    </xdr:from>
    <xdr:to>
      <xdr:col>65</xdr:col>
      <xdr:colOff>676275</xdr:colOff>
      <xdr:row>73</xdr:row>
      <xdr:rowOff>9525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00000000-0008-0000-0A00-00004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57</xdr:col>
      <xdr:colOff>683418</xdr:colOff>
      <xdr:row>193</xdr:row>
      <xdr:rowOff>186134</xdr:rowOff>
    </xdr:from>
    <xdr:to>
      <xdr:col>65</xdr:col>
      <xdr:colOff>675084</xdr:colOff>
      <xdr:row>205</xdr:row>
      <xdr:rowOff>62309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00000000-0008-0000-0A00-00004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58</xdr:col>
      <xdr:colOff>19050</xdr:colOff>
      <xdr:row>73</xdr:row>
      <xdr:rowOff>180975</xdr:rowOff>
    </xdr:from>
    <xdr:to>
      <xdr:col>65</xdr:col>
      <xdr:colOff>666750</xdr:colOff>
      <xdr:row>85</xdr:row>
      <xdr:rowOff>66675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00000000-0008-0000-0A00-00004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57</xdr:col>
      <xdr:colOff>685799</xdr:colOff>
      <xdr:row>85</xdr:row>
      <xdr:rowOff>228600</xdr:rowOff>
    </xdr:from>
    <xdr:to>
      <xdr:col>65</xdr:col>
      <xdr:colOff>657224</xdr:colOff>
      <xdr:row>97</xdr:row>
      <xdr:rowOff>114300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00000000-0008-0000-0A00-00004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57</xdr:col>
      <xdr:colOff>685799</xdr:colOff>
      <xdr:row>98</xdr:row>
      <xdr:rowOff>28575</xdr:rowOff>
    </xdr:from>
    <xdr:to>
      <xdr:col>65</xdr:col>
      <xdr:colOff>676274</xdr:colOff>
      <xdr:row>109</xdr:row>
      <xdr:rowOff>152400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00000000-0008-0000-0A00-00004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58</xdr:col>
      <xdr:colOff>19049</xdr:colOff>
      <xdr:row>110</xdr:row>
      <xdr:rowOff>85725</xdr:rowOff>
    </xdr:from>
    <xdr:to>
      <xdr:col>65</xdr:col>
      <xdr:colOff>676274</xdr:colOff>
      <xdr:row>121</xdr:row>
      <xdr:rowOff>209550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00000000-0008-0000-0A00-00004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58</xdr:col>
      <xdr:colOff>9525</xdr:colOff>
      <xdr:row>122</xdr:row>
      <xdr:rowOff>161925</xdr:rowOff>
    </xdr:from>
    <xdr:to>
      <xdr:col>66</xdr:col>
      <xdr:colOff>9525</xdr:colOff>
      <xdr:row>134</xdr:row>
      <xdr:rowOff>47625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00000000-0008-0000-0A00-00004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58</xdr:col>
      <xdr:colOff>19050</xdr:colOff>
      <xdr:row>49</xdr:row>
      <xdr:rowOff>114300</xdr:rowOff>
    </xdr:from>
    <xdr:to>
      <xdr:col>65</xdr:col>
      <xdr:colOff>666750</xdr:colOff>
      <xdr:row>61</xdr:row>
      <xdr:rowOff>0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00000000-0008-0000-0A00-00004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10</xdr:col>
      <xdr:colOff>0</xdr:colOff>
      <xdr:row>27</xdr:row>
      <xdr:rowOff>0</xdr:rowOff>
    </xdr:from>
    <xdr:to>
      <xdr:col>20</xdr:col>
      <xdr:colOff>1</xdr:colOff>
      <xdr:row>38</xdr:row>
      <xdr:rowOff>123825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00000000-0008-0000-0A00-00004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57</xdr:col>
      <xdr:colOff>684608</xdr:colOff>
      <xdr:row>206</xdr:row>
      <xdr:rowOff>19050</xdr:rowOff>
    </xdr:from>
    <xdr:to>
      <xdr:col>65</xdr:col>
      <xdr:colOff>684608</xdr:colOff>
      <xdr:row>217</xdr:row>
      <xdr:rowOff>142875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00000000-0008-0000-0A00-00005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58</xdr:col>
      <xdr:colOff>0</xdr:colOff>
      <xdr:row>182</xdr:row>
      <xdr:rowOff>57150</xdr:rowOff>
    </xdr:from>
    <xdr:to>
      <xdr:col>66</xdr:col>
      <xdr:colOff>0</xdr:colOff>
      <xdr:row>193</xdr:row>
      <xdr:rowOff>76200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00000000-0008-0000-0A00-00005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58</xdr:col>
      <xdr:colOff>0</xdr:colOff>
      <xdr:row>135</xdr:row>
      <xdr:rowOff>19050</xdr:rowOff>
    </xdr:from>
    <xdr:to>
      <xdr:col>66</xdr:col>
      <xdr:colOff>38100</xdr:colOff>
      <xdr:row>146</xdr:row>
      <xdr:rowOff>38100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00000000-0008-0000-0A00-00005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57</xdr:col>
      <xdr:colOff>666750</xdr:colOff>
      <xdr:row>146</xdr:row>
      <xdr:rowOff>171450</xdr:rowOff>
    </xdr:from>
    <xdr:to>
      <xdr:col>65</xdr:col>
      <xdr:colOff>647700</xdr:colOff>
      <xdr:row>157</xdr:row>
      <xdr:rowOff>190500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00000000-0008-0000-0A00-00005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57</xdr:col>
      <xdr:colOff>676274</xdr:colOff>
      <xdr:row>158</xdr:row>
      <xdr:rowOff>123825</xdr:rowOff>
    </xdr:from>
    <xdr:to>
      <xdr:col>65</xdr:col>
      <xdr:colOff>666749</xdr:colOff>
      <xdr:row>169</xdr:row>
      <xdr:rowOff>142875</xdr:rowOff>
    </xdr:to>
    <xdr:graphicFrame macro="">
      <xdr:nvGraphicFramePr>
        <xdr:cNvPr id="84" name="Chart 83">
          <a:extLst>
            <a:ext uri="{FF2B5EF4-FFF2-40B4-BE49-F238E27FC236}">
              <a16:creationId xmlns:a16="http://schemas.microsoft.com/office/drawing/2014/main" id="{00000000-0008-0000-0A00-00005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57</xdr:col>
      <xdr:colOff>676274</xdr:colOff>
      <xdr:row>170</xdr:row>
      <xdr:rowOff>123825</xdr:rowOff>
    </xdr:from>
    <xdr:to>
      <xdr:col>65</xdr:col>
      <xdr:colOff>647699</xdr:colOff>
      <xdr:row>181</xdr:row>
      <xdr:rowOff>142875</xdr:rowOff>
    </xdr:to>
    <xdr:graphicFrame macro="">
      <xdr:nvGraphicFramePr>
        <xdr:cNvPr id="85" name="Chart 84">
          <a:extLst>
            <a:ext uri="{FF2B5EF4-FFF2-40B4-BE49-F238E27FC236}">
              <a16:creationId xmlns:a16="http://schemas.microsoft.com/office/drawing/2014/main" id="{00000000-0008-0000-0A00-00005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49</xdr:col>
      <xdr:colOff>0</xdr:colOff>
      <xdr:row>136</xdr:row>
      <xdr:rowOff>114300</xdr:rowOff>
    </xdr:from>
    <xdr:to>
      <xdr:col>57</xdr:col>
      <xdr:colOff>19050</xdr:colOff>
      <xdr:row>148</xdr:row>
      <xdr:rowOff>0</xdr:rowOff>
    </xdr:to>
    <xdr:graphicFrame macro="">
      <xdr:nvGraphicFramePr>
        <xdr:cNvPr id="86" name="Chart 85">
          <a:extLst>
            <a:ext uri="{FF2B5EF4-FFF2-40B4-BE49-F238E27FC236}">
              <a16:creationId xmlns:a16="http://schemas.microsoft.com/office/drawing/2014/main" id="{00000000-0008-0000-0A00-00005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49</xdr:col>
      <xdr:colOff>9525</xdr:colOff>
      <xdr:row>148</xdr:row>
      <xdr:rowOff>133350</xdr:rowOff>
    </xdr:from>
    <xdr:to>
      <xdr:col>57</xdr:col>
      <xdr:colOff>9525</xdr:colOff>
      <xdr:row>160</xdr:row>
      <xdr:rowOff>19050</xdr:rowOff>
    </xdr:to>
    <xdr:graphicFrame macro="">
      <xdr:nvGraphicFramePr>
        <xdr:cNvPr id="87" name="Chart 86">
          <a:extLst>
            <a:ext uri="{FF2B5EF4-FFF2-40B4-BE49-F238E27FC236}">
              <a16:creationId xmlns:a16="http://schemas.microsoft.com/office/drawing/2014/main" id="{00000000-0008-0000-0A00-00005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48</xdr:col>
      <xdr:colOff>685799</xdr:colOff>
      <xdr:row>160</xdr:row>
      <xdr:rowOff>133350</xdr:rowOff>
    </xdr:from>
    <xdr:to>
      <xdr:col>57</xdr:col>
      <xdr:colOff>9524</xdr:colOff>
      <xdr:row>172</xdr:row>
      <xdr:rowOff>19050</xdr:rowOff>
    </xdr:to>
    <xdr:graphicFrame macro="">
      <xdr:nvGraphicFramePr>
        <xdr:cNvPr id="88" name="Chart 87">
          <a:extLst>
            <a:ext uri="{FF2B5EF4-FFF2-40B4-BE49-F238E27FC236}">
              <a16:creationId xmlns:a16="http://schemas.microsoft.com/office/drawing/2014/main" id="{00000000-0008-0000-0A00-00005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10</xdr:col>
      <xdr:colOff>9524</xdr:colOff>
      <xdr:row>39</xdr:row>
      <xdr:rowOff>19050</xdr:rowOff>
    </xdr:from>
    <xdr:to>
      <xdr:col>19</xdr:col>
      <xdr:colOff>666749</xdr:colOff>
      <xdr:row>50</xdr:row>
      <xdr:rowOff>142875</xdr:rowOff>
    </xdr:to>
    <xdr:graphicFrame macro="">
      <xdr:nvGraphicFramePr>
        <xdr:cNvPr id="89" name="Chart 88">
          <a:extLst>
            <a:ext uri="{FF2B5EF4-FFF2-40B4-BE49-F238E27FC236}">
              <a16:creationId xmlns:a16="http://schemas.microsoft.com/office/drawing/2014/main" id="{00000000-0008-0000-0A00-00005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31</xdr:col>
      <xdr:colOff>9525</xdr:colOff>
      <xdr:row>74</xdr:row>
      <xdr:rowOff>209550</xdr:rowOff>
    </xdr:from>
    <xdr:to>
      <xdr:col>39</xdr:col>
      <xdr:colOff>28575</xdr:colOff>
      <xdr:row>86</xdr:row>
      <xdr:rowOff>95250</xdr:rowOff>
    </xdr:to>
    <xdr:graphicFrame macro="">
      <xdr:nvGraphicFramePr>
        <xdr:cNvPr id="90" name="Chart 89">
          <a:extLst>
            <a:ext uri="{FF2B5EF4-FFF2-40B4-BE49-F238E27FC236}">
              <a16:creationId xmlns:a16="http://schemas.microsoft.com/office/drawing/2014/main" id="{00000000-0008-0000-0A00-00005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66</xdr:col>
      <xdr:colOff>600074</xdr:colOff>
      <xdr:row>0</xdr:row>
      <xdr:rowOff>228599</xdr:rowOff>
    </xdr:from>
    <xdr:to>
      <xdr:col>75</xdr:col>
      <xdr:colOff>19049</xdr:colOff>
      <xdr:row>12</xdr:row>
      <xdr:rowOff>219074</xdr:rowOff>
    </xdr:to>
    <xdr:graphicFrame macro="">
      <xdr:nvGraphicFramePr>
        <xdr:cNvPr id="91" name="Chart 90">
          <a:extLst>
            <a:ext uri="{FF2B5EF4-FFF2-40B4-BE49-F238E27FC236}">
              <a16:creationId xmlns:a16="http://schemas.microsoft.com/office/drawing/2014/main" id="{00000000-0008-0000-0A00-00005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66</xdr:col>
      <xdr:colOff>666750</xdr:colOff>
      <xdr:row>13</xdr:row>
      <xdr:rowOff>180975</xdr:rowOff>
    </xdr:from>
    <xdr:to>
      <xdr:col>75</xdr:col>
      <xdr:colOff>0</xdr:colOff>
      <xdr:row>25</xdr:row>
      <xdr:rowOff>66675</xdr:rowOff>
    </xdr:to>
    <xdr:graphicFrame macro="">
      <xdr:nvGraphicFramePr>
        <xdr:cNvPr id="92" name="Chart 91">
          <a:extLst>
            <a:ext uri="{FF2B5EF4-FFF2-40B4-BE49-F238E27FC236}">
              <a16:creationId xmlns:a16="http://schemas.microsoft.com/office/drawing/2014/main" id="{00000000-0008-0000-0A00-00005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67</xdr:col>
      <xdr:colOff>19049</xdr:colOff>
      <xdr:row>26</xdr:row>
      <xdr:rowOff>19049</xdr:rowOff>
    </xdr:from>
    <xdr:to>
      <xdr:col>75</xdr:col>
      <xdr:colOff>76200</xdr:colOff>
      <xdr:row>40</xdr:row>
      <xdr:rowOff>161924</xdr:rowOff>
    </xdr:to>
    <xdr:graphicFrame macro="">
      <xdr:nvGraphicFramePr>
        <xdr:cNvPr id="93" name="Chart 92">
          <a:extLst>
            <a:ext uri="{FF2B5EF4-FFF2-40B4-BE49-F238E27FC236}">
              <a16:creationId xmlns:a16="http://schemas.microsoft.com/office/drawing/2014/main" id="{00000000-0008-0000-0A00-00005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66</xdr:col>
      <xdr:colOff>685799</xdr:colOff>
      <xdr:row>41</xdr:row>
      <xdr:rowOff>95250</xdr:rowOff>
    </xdr:from>
    <xdr:to>
      <xdr:col>75</xdr:col>
      <xdr:colOff>66674</xdr:colOff>
      <xdr:row>52</xdr:row>
      <xdr:rowOff>219075</xdr:rowOff>
    </xdr:to>
    <xdr:graphicFrame macro="">
      <xdr:nvGraphicFramePr>
        <xdr:cNvPr id="94" name="Chart 93">
          <a:extLst>
            <a:ext uri="{FF2B5EF4-FFF2-40B4-BE49-F238E27FC236}">
              <a16:creationId xmlns:a16="http://schemas.microsoft.com/office/drawing/2014/main" id="{00000000-0008-0000-0A00-00005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66</xdr:col>
      <xdr:colOff>676274</xdr:colOff>
      <xdr:row>53</xdr:row>
      <xdr:rowOff>190500</xdr:rowOff>
    </xdr:from>
    <xdr:to>
      <xdr:col>75</xdr:col>
      <xdr:colOff>57149</xdr:colOff>
      <xdr:row>65</xdr:row>
      <xdr:rowOff>76200</xdr:rowOff>
    </xdr:to>
    <xdr:graphicFrame macro="">
      <xdr:nvGraphicFramePr>
        <xdr:cNvPr id="95" name="Chart 94">
          <a:extLst>
            <a:ext uri="{FF2B5EF4-FFF2-40B4-BE49-F238E27FC236}">
              <a16:creationId xmlns:a16="http://schemas.microsoft.com/office/drawing/2014/main" id="{00000000-0008-0000-0A00-00005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67</xdr:col>
      <xdr:colOff>0</xdr:colOff>
      <xdr:row>66</xdr:row>
      <xdr:rowOff>38100</xdr:rowOff>
    </xdr:from>
    <xdr:to>
      <xdr:col>74</xdr:col>
      <xdr:colOff>666750</xdr:colOff>
      <xdr:row>77</xdr:row>
      <xdr:rowOff>161925</xdr:rowOff>
    </xdr:to>
    <xdr:graphicFrame macro="">
      <xdr:nvGraphicFramePr>
        <xdr:cNvPr id="96" name="Chart 95">
          <a:extLst>
            <a:ext uri="{FF2B5EF4-FFF2-40B4-BE49-F238E27FC236}">
              <a16:creationId xmlns:a16="http://schemas.microsoft.com/office/drawing/2014/main" id="{00000000-0008-0000-0A00-00006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S54"/>
  <sheetViews>
    <sheetView tabSelected="1" topLeftCell="A18" workbookViewId="0">
      <selection activeCell="J38" sqref="J38"/>
    </sheetView>
  </sheetViews>
  <sheetFormatPr defaultRowHeight="18.75" x14ac:dyDescent="0.4"/>
  <cols>
    <col min="1" max="1" width="9" style="1" customWidth="1"/>
    <col min="2" max="4" width="9.375" style="3" bestFit="1" customWidth="1"/>
    <col min="7" max="8" width="9.375" style="3" bestFit="1" customWidth="1"/>
    <col min="9" max="9" width="9.125" style="3" bestFit="1" customWidth="1"/>
    <col min="12" max="14" width="9" style="3" customWidth="1"/>
    <col min="17" max="18" width="9.375" style="3" bestFit="1" customWidth="1"/>
    <col min="19" max="19" width="9.125" style="3" bestFit="1" customWidth="1"/>
  </cols>
  <sheetData>
    <row r="1" spans="1:45" x14ac:dyDescent="0.4">
      <c r="A1" t="s">
        <v>0</v>
      </c>
      <c r="B1" s="3" t="s">
        <v>1</v>
      </c>
      <c r="C1" s="3" t="s">
        <v>2</v>
      </c>
      <c r="D1" s="3" t="s">
        <v>3</v>
      </c>
      <c r="E1">
        <v>1</v>
      </c>
      <c r="F1" t="s">
        <v>0</v>
      </c>
      <c r="G1" s="3" t="s">
        <v>1</v>
      </c>
      <c r="H1" s="3" t="s">
        <v>2</v>
      </c>
      <c r="I1" s="3" t="s">
        <v>3</v>
      </c>
      <c r="J1">
        <v>2</v>
      </c>
      <c r="K1" t="s">
        <v>0</v>
      </c>
      <c r="L1" s="3" t="s">
        <v>1</v>
      </c>
      <c r="M1" s="3" t="s">
        <v>2</v>
      </c>
      <c r="N1" s="3" t="s">
        <v>3</v>
      </c>
      <c r="O1">
        <v>3</v>
      </c>
      <c r="P1" t="s">
        <v>0</v>
      </c>
      <c r="Q1" s="3" t="s">
        <v>1</v>
      </c>
      <c r="R1" s="3" t="s">
        <v>2</v>
      </c>
      <c r="S1" s="3" t="s">
        <v>3</v>
      </c>
      <c r="T1">
        <v>4</v>
      </c>
      <c r="U1" t="s">
        <v>0</v>
      </c>
      <c r="V1" t="s">
        <v>1</v>
      </c>
      <c r="W1" t="s">
        <v>2</v>
      </c>
      <c r="X1" t="s">
        <v>3</v>
      </c>
      <c r="Y1">
        <v>5</v>
      </c>
      <c r="Z1" t="s">
        <v>0</v>
      </c>
      <c r="AA1" t="s">
        <v>1</v>
      </c>
      <c r="AB1" t="s">
        <v>2</v>
      </c>
      <c r="AC1" t="s">
        <v>3</v>
      </c>
      <c r="AD1">
        <v>6</v>
      </c>
      <c r="AE1" t="s">
        <v>0</v>
      </c>
      <c r="AF1" t="s">
        <v>1</v>
      </c>
      <c r="AG1" t="s">
        <v>2</v>
      </c>
      <c r="AH1" t="s">
        <v>3</v>
      </c>
      <c r="AI1">
        <v>7</v>
      </c>
      <c r="AJ1" t="s">
        <v>0</v>
      </c>
      <c r="AK1" t="s">
        <v>1</v>
      </c>
      <c r="AL1" t="s">
        <v>2</v>
      </c>
      <c r="AM1" t="s">
        <v>3</v>
      </c>
      <c r="AN1">
        <v>8</v>
      </c>
      <c r="AO1" t="s">
        <v>0</v>
      </c>
      <c r="AP1" t="s">
        <v>1</v>
      </c>
      <c r="AQ1" t="s">
        <v>2</v>
      </c>
      <c r="AR1" t="s">
        <v>3</v>
      </c>
      <c r="AS1">
        <v>9</v>
      </c>
    </row>
    <row r="2" spans="1:45" x14ac:dyDescent="0.4">
      <c r="A2">
        <v>30</v>
      </c>
      <c r="B2" s="3">
        <v>-3.037887934559677E-3</v>
      </c>
      <c r="C2" s="3">
        <v>-6.0475834393298447E-4</v>
      </c>
      <c r="D2" s="3">
        <v>-0.1328026100719123</v>
      </c>
      <c r="E2">
        <v>0.12635263871999999</v>
      </c>
      <c r="F2">
        <v>40</v>
      </c>
      <c r="G2" s="3">
        <v>4.4366548569060244E-3</v>
      </c>
      <c r="H2" s="3">
        <v>1.0548086868008739E-3</v>
      </c>
      <c r="I2" s="3">
        <v>1.0207231881998411E-2</v>
      </c>
      <c r="J2">
        <f>A31*0.3</f>
        <v>7.581158323199999E-2</v>
      </c>
      <c r="K2">
        <v>40</v>
      </c>
      <c r="L2" s="3">
        <v>2.997217371100334E-3</v>
      </c>
      <c r="M2" s="3">
        <v>-1.0184098298485799E-3</v>
      </c>
      <c r="N2" s="3">
        <v>2.4518221197763541E-2</v>
      </c>
      <c r="O2">
        <f>A31*0.4</f>
        <v>0.10108211097600001</v>
      </c>
      <c r="P2">
        <v>40</v>
      </c>
      <c r="Q2" s="3">
        <v>-3.0251627156304048E-3</v>
      </c>
      <c r="R2" s="3">
        <v>-6.9597580942513696E-3</v>
      </c>
      <c r="S2" s="3">
        <v>4.4445155765594928E-2</v>
      </c>
      <c r="T2">
        <f>A31*0.5</f>
        <v>0.12635263871999999</v>
      </c>
      <c r="U2">
        <v>40</v>
      </c>
      <c r="V2">
        <v>-2.9410173716967881E-3</v>
      </c>
      <c r="W2">
        <v>-1.0809611839511239E-3</v>
      </c>
      <c r="X2">
        <v>6.2625720624474523E-2</v>
      </c>
      <c r="Y2">
        <f>A31*0.6</f>
        <v>0.15162316646399998</v>
      </c>
      <c r="Z2">
        <v>40</v>
      </c>
      <c r="AA2">
        <v>-2.958189767994964E-3</v>
      </c>
      <c r="AB2">
        <v>1.1113865537304879E-3</v>
      </c>
      <c r="AC2">
        <v>7.8690854536324142E-2</v>
      </c>
      <c r="AD2">
        <f>A31*0.7</f>
        <v>0.17689369420799997</v>
      </c>
      <c r="AE2">
        <v>40</v>
      </c>
      <c r="AF2">
        <v>1.057518668136523E-2</v>
      </c>
      <c r="AG2">
        <v>-9.4652331866457791E-5</v>
      </c>
      <c r="AH2">
        <v>0.1055451656881896</v>
      </c>
      <c r="AI2">
        <f>A31*0.8</f>
        <v>0.20216422195200001</v>
      </c>
      <c r="AJ2">
        <v>40</v>
      </c>
      <c r="AK2">
        <v>8.4339977105196383E-3</v>
      </c>
      <c r="AL2">
        <v>1.165764617889355E-2</v>
      </c>
      <c r="AM2">
        <v>0.1157964337107858</v>
      </c>
      <c r="AN2">
        <f>A31*0.9</f>
        <v>0.227434749696</v>
      </c>
      <c r="AO2">
        <v>40</v>
      </c>
      <c r="AP2">
        <v>-4.5022556886671363E-5</v>
      </c>
      <c r="AQ2">
        <v>2.3446193232874919E-3</v>
      </c>
      <c r="AR2">
        <v>0.1632138902728483</v>
      </c>
      <c r="AS2">
        <f>A31*1</f>
        <v>0.25270527743999999</v>
      </c>
    </row>
    <row r="3" spans="1:45" x14ac:dyDescent="0.4">
      <c r="A3">
        <v>35</v>
      </c>
      <c r="B3" s="3">
        <v>-0.100307854539835</v>
      </c>
      <c r="C3" s="3">
        <v>2.3657281166917102E-3</v>
      </c>
      <c r="D3" s="3">
        <v>-1.00117176660944E-2</v>
      </c>
      <c r="E3">
        <v>0.12635263871999999</v>
      </c>
      <c r="F3">
        <v>41</v>
      </c>
      <c r="G3" s="3">
        <v>4.8084728915992157E-3</v>
      </c>
      <c r="H3" s="3">
        <v>-4.170681627779449E-3</v>
      </c>
      <c r="I3" s="3">
        <v>2.173567719644923E-2</v>
      </c>
      <c r="J3">
        <v>7.5811583232000004E-2</v>
      </c>
      <c r="K3">
        <v>41</v>
      </c>
      <c r="L3" s="3">
        <v>-1.215699912391059E-3</v>
      </c>
      <c r="M3" s="3">
        <v>8.8139440332180973E-5</v>
      </c>
      <c r="N3" s="3">
        <v>3.218136184432939E-2</v>
      </c>
      <c r="O3">
        <v>0.10108211097600001</v>
      </c>
      <c r="P3">
        <v>41</v>
      </c>
      <c r="Q3" s="3">
        <v>1.2450398747321631E-3</v>
      </c>
      <c r="R3" s="3">
        <v>7.6011111012380607E-4</v>
      </c>
      <c r="S3" s="3">
        <v>7.11183073329201E-2</v>
      </c>
      <c r="T3">
        <v>0.12635263871999999</v>
      </c>
      <c r="U3">
        <v>41</v>
      </c>
      <c r="V3">
        <v>4.8101492895674097E-3</v>
      </c>
      <c r="W3">
        <v>1.656558596730238E-3</v>
      </c>
      <c r="X3">
        <v>7.5866657189775893E-2</v>
      </c>
      <c r="Y3">
        <v>0.15162316646400001</v>
      </c>
      <c r="Z3">
        <v>41</v>
      </c>
      <c r="AA3">
        <v>1.4619296262975061E-3</v>
      </c>
      <c r="AB3">
        <v>4.6414323245307356E-3</v>
      </c>
      <c r="AC3">
        <v>9.3499141848092576E-2</v>
      </c>
      <c r="AD3">
        <v>0.176893694208</v>
      </c>
      <c r="AE3">
        <v>41</v>
      </c>
      <c r="AF3">
        <v>4.0445038790836579E-3</v>
      </c>
      <c r="AG3">
        <v>3.425929805027106E-3</v>
      </c>
      <c r="AH3">
        <v>0.1228688727766605</v>
      </c>
      <c r="AI3">
        <v>0.20216422195200001</v>
      </c>
      <c r="AJ3">
        <v>41</v>
      </c>
      <c r="AK3">
        <v>7.4634505326102584E-4</v>
      </c>
      <c r="AL3">
        <v>-1.6384546758885839E-3</v>
      </c>
      <c r="AM3">
        <v>0.14374158860822209</v>
      </c>
      <c r="AN3">
        <v>0.227434749696</v>
      </c>
      <c r="AO3">
        <v>41</v>
      </c>
      <c r="AP3">
        <v>-4.2917079676217619E-5</v>
      </c>
      <c r="AQ3">
        <v>5.4640092950690496E-3</v>
      </c>
      <c r="AR3">
        <v>0.1647556644083582</v>
      </c>
      <c r="AS3">
        <v>0.25270527743999999</v>
      </c>
    </row>
    <row r="4" spans="1:45" x14ac:dyDescent="0.4">
      <c r="A4">
        <v>40</v>
      </c>
      <c r="B4" s="3">
        <v>-3.0251633642145921E-3</v>
      </c>
      <c r="C4" s="3">
        <v>-6.9597571107004163E-3</v>
      </c>
      <c r="D4" s="3">
        <v>4.4445156349693898E-2</v>
      </c>
      <c r="E4">
        <v>0.12635263871999999</v>
      </c>
      <c r="F4">
        <v>42</v>
      </c>
      <c r="G4" s="3">
        <v>1.0203322483826599E-2</v>
      </c>
      <c r="H4" s="3">
        <v>-2.0890927686386741E-4</v>
      </c>
      <c r="I4" s="3">
        <v>2.4708473332098989E-2</v>
      </c>
      <c r="J4">
        <v>7.5811583232000004E-2</v>
      </c>
      <c r="K4">
        <v>42</v>
      </c>
      <c r="L4" s="3">
        <v>5.6944150333115189E-3</v>
      </c>
      <c r="M4" s="3">
        <v>-1.526332372785163E-3</v>
      </c>
      <c r="N4" s="3">
        <v>4.9564383304337073E-2</v>
      </c>
      <c r="O4">
        <v>0.10108211097600001</v>
      </c>
      <c r="P4">
        <v>42</v>
      </c>
      <c r="Q4" s="3">
        <v>-1.8288910655353081E-3</v>
      </c>
      <c r="R4" s="3">
        <v>-1.3896808725526899E-3</v>
      </c>
      <c r="S4" s="3">
        <v>6.1960770266624748E-2</v>
      </c>
      <c r="T4">
        <v>0.12635263871999999</v>
      </c>
      <c r="U4">
        <v>42</v>
      </c>
      <c r="V4">
        <v>4.8570923367266044E-3</v>
      </c>
      <c r="W4">
        <v>1.3790072089449161E-3</v>
      </c>
      <c r="X4">
        <v>8.984746499305761E-2</v>
      </c>
      <c r="Y4">
        <v>0.15162316646400001</v>
      </c>
      <c r="Z4">
        <v>42</v>
      </c>
      <c r="AA4">
        <v>-1.636633516901231E-3</v>
      </c>
      <c r="AB4">
        <v>6.7271189813489776E-3</v>
      </c>
      <c r="AC4">
        <v>0.10178342224053449</v>
      </c>
      <c r="AD4">
        <v>0.176893694208</v>
      </c>
      <c r="AE4">
        <v>42</v>
      </c>
      <c r="AF4">
        <v>5.3246554870738216E-3</v>
      </c>
      <c r="AG4">
        <v>4.2043854035030012E-4</v>
      </c>
      <c r="AH4">
        <v>0.10935581666657709</v>
      </c>
      <c r="AI4">
        <v>0.20216422195200001</v>
      </c>
      <c r="AJ4">
        <v>42</v>
      </c>
      <c r="AK4">
        <v>-1.151548367777027E-3</v>
      </c>
      <c r="AL4">
        <v>-1.448563602642419E-3</v>
      </c>
      <c r="AM4">
        <v>0.15506296940445441</v>
      </c>
      <c r="AN4">
        <v>0.227434749696</v>
      </c>
      <c r="AO4">
        <v>42</v>
      </c>
      <c r="AP4">
        <v>6.7600075877863224E-3</v>
      </c>
      <c r="AQ4">
        <v>-3.1103536286010169E-3</v>
      </c>
      <c r="AR4">
        <v>0.16181065590833049</v>
      </c>
      <c r="AS4">
        <v>0.25270527743999999</v>
      </c>
    </row>
    <row r="5" spans="1:45" x14ac:dyDescent="0.4">
      <c r="A5">
        <v>45</v>
      </c>
      <c r="B5" s="3">
        <v>8.8407469949314396E-4</v>
      </c>
      <c r="C5" s="3">
        <v>-4.3535658830153203E-4</v>
      </c>
      <c r="D5" s="3">
        <v>7.5053811142299004E-2</v>
      </c>
      <c r="E5">
        <v>0.12635263871999999</v>
      </c>
      <c r="F5">
        <v>43</v>
      </c>
      <c r="G5" s="3">
        <v>-4.8887164889706628E-4</v>
      </c>
      <c r="H5" s="3">
        <v>-3.7397837089816672E-3</v>
      </c>
      <c r="I5" s="3">
        <v>2.6397866573173421E-2</v>
      </c>
      <c r="J5">
        <v>7.5811583232000004E-2</v>
      </c>
      <c r="K5">
        <v>43</v>
      </c>
      <c r="L5" s="3">
        <v>-3.0784320067210832E-3</v>
      </c>
      <c r="M5" s="3">
        <v>1.902994437153524E-3</v>
      </c>
      <c r="N5" s="3">
        <v>5.5539598984869751E-2</v>
      </c>
      <c r="O5">
        <v>0.10108211097600001</v>
      </c>
      <c r="P5">
        <v>43</v>
      </c>
      <c r="Q5" s="3">
        <v>2.8175798258346959E-3</v>
      </c>
      <c r="R5" s="3">
        <v>4.2310406150454644E-3</v>
      </c>
      <c r="S5" s="3">
        <v>6.7891299003973254E-2</v>
      </c>
      <c r="T5">
        <v>0.12635263871999999</v>
      </c>
      <c r="U5">
        <v>43</v>
      </c>
      <c r="V5">
        <v>4.0549848410120397E-3</v>
      </c>
      <c r="W5">
        <v>-6.3073352794767706E-3</v>
      </c>
      <c r="X5">
        <v>9.0368581187928634E-2</v>
      </c>
      <c r="Y5">
        <v>0.15162316646400001</v>
      </c>
      <c r="Z5">
        <v>43</v>
      </c>
      <c r="AA5">
        <v>2.2181183970677448E-3</v>
      </c>
      <c r="AB5">
        <v>6.5851181873949089E-4</v>
      </c>
      <c r="AC5">
        <v>0.1200141750625905</v>
      </c>
      <c r="AD5">
        <v>0.176893694208</v>
      </c>
      <c r="AE5">
        <v>43</v>
      </c>
      <c r="AF5">
        <v>2.8242172244463092E-3</v>
      </c>
      <c r="AG5">
        <v>6.5159050655516316E-3</v>
      </c>
      <c r="AH5">
        <v>0.12502683377001039</v>
      </c>
      <c r="AI5">
        <v>0.20216422195200001</v>
      </c>
      <c r="AJ5">
        <v>43</v>
      </c>
      <c r="AK5">
        <v>-3.0799758418866099E-3</v>
      </c>
      <c r="AL5">
        <v>2.2752882056354378E-3</v>
      </c>
      <c r="AM5">
        <v>0.14358567154887461</v>
      </c>
      <c r="AN5">
        <v>0.227434749696</v>
      </c>
      <c r="AO5">
        <v>43</v>
      </c>
      <c r="AP5">
        <v>-2.1916309690735692E-3</v>
      </c>
      <c r="AQ5">
        <v>2.7301319405155879E-3</v>
      </c>
      <c r="AR5">
        <v>0.17539020524307899</v>
      </c>
      <c r="AS5">
        <v>0.25270527743999999</v>
      </c>
    </row>
    <row r="6" spans="1:45" x14ac:dyDescent="0.4">
      <c r="A6">
        <v>50</v>
      </c>
      <c r="B6" s="3">
        <v>-1.1097478190883439E-3</v>
      </c>
      <c r="C6" s="3">
        <v>4.2672245003307302E-4</v>
      </c>
      <c r="D6" s="3">
        <v>8.8068372927917915E-2</v>
      </c>
      <c r="E6">
        <v>0.12635263871999999</v>
      </c>
      <c r="F6">
        <v>44</v>
      </c>
      <c r="G6" s="3">
        <v>-1.819714112988973E-3</v>
      </c>
      <c r="H6" s="3">
        <v>-4.9642137095284762E-3</v>
      </c>
      <c r="I6" s="3">
        <v>2.8846631493901879E-2</v>
      </c>
      <c r="J6">
        <v>7.5811583232000004E-2</v>
      </c>
      <c r="K6">
        <v>44</v>
      </c>
      <c r="L6" s="3">
        <v>2.2866842379236489E-3</v>
      </c>
      <c r="M6" s="3">
        <v>7.7149187841611634E-3</v>
      </c>
      <c r="N6" s="3">
        <v>6.0843717729422701E-2</v>
      </c>
      <c r="O6">
        <v>0.10108211097600001</v>
      </c>
      <c r="P6">
        <v>44</v>
      </c>
      <c r="Q6" s="3">
        <v>2.026643293698224E-3</v>
      </c>
      <c r="R6" s="3">
        <v>-2.9047110120250503E-4</v>
      </c>
      <c r="S6" s="3">
        <v>7.7698452593736478E-2</v>
      </c>
      <c r="T6">
        <v>0.12635263871999999</v>
      </c>
      <c r="U6">
        <v>44</v>
      </c>
      <c r="V6">
        <v>5.0718993006045759E-4</v>
      </c>
      <c r="W6">
        <v>4.2068024046085289E-3</v>
      </c>
      <c r="X6">
        <v>9.2888835771134673E-2</v>
      </c>
      <c r="Y6">
        <v>0.15162316646400001</v>
      </c>
      <c r="Z6">
        <v>44</v>
      </c>
      <c r="AA6">
        <v>5.3506664020132374E-3</v>
      </c>
      <c r="AB6">
        <v>-1.8585581625608951E-4</v>
      </c>
      <c r="AC6">
        <v>0.1157418243232778</v>
      </c>
      <c r="AD6">
        <v>0.176893694208</v>
      </c>
      <c r="AE6">
        <v>44</v>
      </c>
      <c r="AF6">
        <v>-1.3491037302119451E-3</v>
      </c>
      <c r="AG6">
        <v>-4.9154379542321099E-3</v>
      </c>
      <c r="AH6">
        <v>0.13032568683876741</v>
      </c>
      <c r="AI6">
        <v>0.20216422195200001</v>
      </c>
      <c r="AJ6">
        <v>44</v>
      </c>
      <c r="AK6">
        <v>-3.4178955048067448E-3</v>
      </c>
      <c r="AL6">
        <v>-3.1015167651475941E-5</v>
      </c>
      <c r="AM6">
        <v>0.17310329157851451</v>
      </c>
      <c r="AN6">
        <v>0.227434749696</v>
      </c>
      <c r="AO6">
        <v>44</v>
      </c>
      <c r="AP6">
        <v>-2.320076061720511E-3</v>
      </c>
      <c r="AQ6">
        <v>-7.4297254766622078E-3</v>
      </c>
      <c r="AR6">
        <v>0.199097483837059</v>
      </c>
      <c r="AS6">
        <v>0.25270527743999999</v>
      </c>
    </row>
    <row r="7" spans="1:45" x14ac:dyDescent="0.4">
      <c r="A7">
        <v>55</v>
      </c>
      <c r="B7" s="3">
        <v>-5.76654894952523E-3</v>
      </c>
      <c r="C7" s="3">
        <v>3.6340554608053702E-3</v>
      </c>
      <c r="D7" s="3">
        <v>9.4306387928239394E-2</v>
      </c>
      <c r="E7">
        <v>0.12635263871999999</v>
      </c>
      <c r="F7">
        <v>45</v>
      </c>
      <c r="G7" s="3">
        <v>4.0598923870675888E-3</v>
      </c>
      <c r="H7" s="3">
        <v>-1.221610914068332E-3</v>
      </c>
      <c r="I7" s="3">
        <v>3.4542079590987547E-2</v>
      </c>
      <c r="J7">
        <v>7.5811583232000004E-2</v>
      </c>
      <c r="K7">
        <v>45</v>
      </c>
      <c r="L7" s="3">
        <v>-8.716423122653754E-4</v>
      </c>
      <c r="M7" s="3">
        <v>-2.4547866052312341E-3</v>
      </c>
      <c r="N7" s="3">
        <v>4.5381684031987807E-2</v>
      </c>
      <c r="O7">
        <v>0.10108211097600001</v>
      </c>
      <c r="P7">
        <v>45</v>
      </c>
      <c r="Q7" s="3">
        <v>8.8407469942464135E-4</v>
      </c>
      <c r="R7" s="3">
        <v>-4.353565882820707E-4</v>
      </c>
      <c r="S7" s="3">
        <v>7.5053811141912813E-2</v>
      </c>
      <c r="T7">
        <v>0.12635263871999999</v>
      </c>
      <c r="U7">
        <v>45</v>
      </c>
      <c r="V7">
        <v>-3.080194612427097E-3</v>
      </c>
      <c r="W7">
        <v>1.7917121718778739E-3</v>
      </c>
      <c r="X7">
        <v>9.0389222007986533E-2</v>
      </c>
      <c r="Y7">
        <v>0.15162316646400001</v>
      </c>
      <c r="Z7">
        <v>45</v>
      </c>
      <c r="AA7">
        <v>2.8830177129917271E-5</v>
      </c>
      <c r="AB7">
        <v>-6.5218920773908763E-3</v>
      </c>
      <c r="AC7">
        <v>0.109839281503883</v>
      </c>
      <c r="AD7">
        <v>0.176893694208</v>
      </c>
      <c r="AE7">
        <v>45</v>
      </c>
      <c r="AF7">
        <v>2.0371153774644758E-3</v>
      </c>
      <c r="AG7">
        <v>-4.0958070897288597E-3</v>
      </c>
      <c r="AH7">
        <v>0.15205709258061281</v>
      </c>
      <c r="AI7">
        <v>0.20216422195200001</v>
      </c>
      <c r="AJ7">
        <v>45</v>
      </c>
      <c r="AK7">
        <v>-5.7140700958475494E-3</v>
      </c>
      <c r="AL7">
        <v>1.054627090233211E-2</v>
      </c>
      <c r="AM7">
        <v>0.18162308406343741</v>
      </c>
      <c r="AN7">
        <v>0.227434749696</v>
      </c>
      <c r="AO7">
        <v>45</v>
      </c>
      <c r="AP7">
        <v>5.245210560849505E-3</v>
      </c>
      <c r="AQ7">
        <v>-2.1845461725361349E-4</v>
      </c>
      <c r="AR7">
        <v>0.19810928227191929</v>
      </c>
      <c r="AS7">
        <v>0.25270527743999999</v>
      </c>
    </row>
    <row r="8" spans="1:45" x14ac:dyDescent="0.4">
      <c r="A8">
        <v>60</v>
      </c>
      <c r="B8" s="3">
        <v>-1.5514598825114639E-3</v>
      </c>
      <c r="C8" s="3">
        <v>-1.6444155165174939E-3</v>
      </c>
      <c r="D8" s="3">
        <v>7.2515788999617997E-2</v>
      </c>
      <c r="E8">
        <v>0.12635263871999999</v>
      </c>
      <c r="F8">
        <v>46</v>
      </c>
      <c r="G8" s="3">
        <v>7.4217926460287357E-3</v>
      </c>
      <c r="H8" s="3">
        <v>2.8166311602524502E-3</v>
      </c>
      <c r="I8" s="3">
        <v>3.2202350798721462E-2</v>
      </c>
      <c r="J8">
        <v>7.5811583232000004E-2</v>
      </c>
      <c r="K8">
        <v>46</v>
      </c>
      <c r="L8" s="3">
        <v>9.2477932840506543E-5</v>
      </c>
      <c r="M8" s="3">
        <v>-1.4682890880033041E-3</v>
      </c>
      <c r="N8" s="3">
        <v>5.7200666898309507E-2</v>
      </c>
      <c r="O8">
        <v>0.10108211097600001</v>
      </c>
      <c r="P8">
        <v>46</v>
      </c>
      <c r="Q8" s="3">
        <v>-1.412814046436766E-3</v>
      </c>
      <c r="R8" s="3">
        <v>1.433580718671892E-3</v>
      </c>
      <c r="S8" s="3">
        <v>7.5063758869171784E-2</v>
      </c>
      <c r="T8">
        <v>0.12635263871999999</v>
      </c>
      <c r="U8">
        <v>46</v>
      </c>
      <c r="V8">
        <v>-3.7529887008396858E-3</v>
      </c>
      <c r="W8">
        <v>6.7830685594136666E-4</v>
      </c>
      <c r="X8">
        <v>0.1073773111091394</v>
      </c>
      <c r="Y8">
        <v>0.15162316646400001</v>
      </c>
      <c r="Z8">
        <v>46</v>
      </c>
      <c r="AA8">
        <v>9.6887844973153336E-3</v>
      </c>
      <c r="AB8">
        <v>1.0794014375018569E-2</v>
      </c>
      <c r="AC8">
        <v>0.1361619005848102</v>
      </c>
      <c r="AD8">
        <v>0.176893694208</v>
      </c>
      <c r="AE8">
        <v>46</v>
      </c>
      <c r="AF8">
        <v>7.6577525283416017E-3</v>
      </c>
      <c r="AG8">
        <v>1.0749026360205619E-3</v>
      </c>
      <c r="AH8">
        <v>0.14457722308164639</v>
      </c>
      <c r="AI8">
        <v>0.20216422195200001</v>
      </c>
      <c r="AJ8">
        <v>46</v>
      </c>
      <c r="AK8">
        <v>-7.3666676884903224E-3</v>
      </c>
      <c r="AL8">
        <v>-1.576624717370624E-4</v>
      </c>
      <c r="AM8">
        <v>0.17667859458382981</v>
      </c>
      <c r="AN8">
        <v>0.227434749696</v>
      </c>
      <c r="AO8">
        <v>46</v>
      </c>
      <c r="AP8">
        <v>-4.5580158003340806E-3</v>
      </c>
      <c r="AQ8">
        <v>2.1894432235108991E-3</v>
      </c>
      <c r="AR8">
        <v>0.19595415453240461</v>
      </c>
      <c r="AS8">
        <v>0.25270527743999999</v>
      </c>
    </row>
    <row r="9" spans="1:45" x14ac:dyDescent="0.4">
      <c r="A9">
        <v>65</v>
      </c>
      <c r="B9" s="3">
        <v>-5.8428939849469001E-3</v>
      </c>
      <c r="C9" s="3">
        <v>1.8265000180651601E-2</v>
      </c>
      <c r="D9" s="3">
        <v>6.3355971515573595E-2</v>
      </c>
      <c r="E9">
        <v>0.12635263871999999</v>
      </c>
      <c r="F9">
        <v>47</v>
      </c>
      <c r="G9" s="3">
        <v>1.752616623834042E-3</v>
      </c>
      <c r="H9" s="3">
        <v>-3.3738095435862322E-3</v>
      </c>
      <c r="I9" s="3">
        <v>3.2663202805722359E-2</v>
      </c>
      <c r="J9">
        <v>7.5811583232000004E-2</v>
      </c>
      <c r="K9">
        <v>47</v>
      </c>
      <c r="L9" s="3">
        <v>-9.0643547382516761E-5</v>
      </c>
      <c r="M9" s="3">
        <v>4.882297792134122E-3</v>
      </c>
      <c r="N9" s="3">
        <v>6.0663465358708139E-2</v>
      </c>
      <c r="O9">
        <v>0.10108211097600001</v>
      </c>
      <c r="P9">
        <v>47</v>
      </c>
      <c r="Q9" s="3">
        <v>6.8794223502796487E-3</v>
      </c>
      <c r="R9" s="3">
        <v>-1.5285876504738971E-3</v>
      </c>
      <c r="S9" s="3">
        <v>7.819760081738425E-2</v>
      </c>
      <c r="T9">
        <v>0.12635263871999999</v>
      </c>
      <c r="U9">
        <v>47</v>
      </c>
      <c r="V9">
        <v>1.5828290832670621E-3</v>
      </c>
      <c r="W9">
        <v>4.3378927208509686E-3</v>
      </c>
      <c r="X9">
        <v>0.1156550324857387</v>
      </c>
      <c r="Y9">
        <v>0.15162316646400001</v>
      </c>
      <c r="Z9">
        <v>47</v>
      </c>
      <c r="AA9">
        <v>1.9531432483169779E-4</v>
      </c>
      <c r="AB9">
        <v>-2.649803140177695E-3</v>
      </c>
      <c r="AC9">
        <v>0.13168141965415209</v>
      </c>
      <c r="AD9">
        <v>0.176893694208</v>
      </c>
      <c r="AE9">
        <v>47</v>
      </c>
      <c r="AF9">
        <v>5.6632132841608028E-3</v>
      </c>
      <c r="AG9">
        <v>2.069052752071197E-3</v>
      </c>
      <c r="AH9">
        <v>0.1652810896105788</v>
      </c>
      <c r="AI9">
        <v>0.20216422195200001</v>
      </c>
      <c r="AJ9">
        <v>47</v>
      </c>
      <c r="AK9">
        <v>-2.241003102976149E-3</v>
      </c>
      <c r="AL9">
        <v>8.8898169367146174E-3</v>
      </c>
      <c r="AM9">
        <v>0.1437164812339185</v>
      </c>
      <c r="AN9">
        <v>0.227434749696</v>
      </c>
      <c r="AO9">
        <v>47</v>
      </c>
      <c r="AP9">
        <v>2.3793089144067809E-3</v>
      </c>
      <c r="AQ9">
        <v>-1.7142372559259111E-3</v>
      </c>
      <c r="AR9">
        <v>0.20804821532832671</v>
      </c>
      <c r="AS9">
        <v>0.25270527743999999</v>
      </c>
    </row>
    <row r="10" spans="1:45" x14ac:dyDescent="0.4">
      <c r="A10">
        <v>70</v>
      </c>
      <c r="B10" s="3">
        <v>-2.6113840656854172E-3</v>
      </c>
      <c r="C10" s="3">
        <v>-6.0412383908221316E-3</v>
      </c>
      <c r="D10" s="3">
        <v>2.5388455055748708E-2</v>
      </c>
      <c r="E10">
        <v>0.12635263871999999</v>
      </c>
      <c r="F10">
        <v>48</v>
      </c>
      <c r="G10" s="3">
        <v>6.4163460737676377E-3</v>
      </c>
      <c r="H10" s="3">
        <v>-1.406174791233909E-3</v>
      </c>
      <c r="I10" s="3">
        <v>4.213145745727663E-2</v>
      </c>
      <c r="J10">
        <v>7.5811583232000004E-2</v>
      </c>
      <c r="K10">
        <v>48</v>
      </c>
      <c r="L10" s="3">
        <v>-1.0152031287530151E-3</v>
      </c>
      <c r="M10" s="3">
        <v>-2.3257625863122001E-3</v>
      </c>
      <c r="N10" s="3">
        <v>6.6471049799668946E-2</v>
      </c>
      <c r="O10">
        <v>0.10108211097600001</v>
      </c>
      <c r="P10">
        <v>48</v>
      </c>
      <c r="Q10" s="3">
        <v>-2.9018566480566582E-3</v>
      </c>
      <c r="R10" s="3">
        <v>5.6464413096942272E-3</v>
      </c>
      <c r="S10" s="3">
        <v>8.663649041043564E-2</v>
      </c>
      <c r="T10">
        <v>0.12635263871999999</v>
      </c>
      <c r="U10">
        <v>48</v>
      </c>
      <c r="V10">
        <v>1.0559869455842171E-2</v>
      </c>
      <c r="W10">
        <v>1.175480512667505E-3</v>
      </c>
      <c r="X10">
        <v>0.10362477416624311</v>
      </c>
      <c r="Y10">
        <v>0.15162316646400001</v>
      </c>
      <c r="Z10">
        <v>48</v>
      </c>
      <c r="AA10">
        <v>5.8740143964403913E-3</v>
      </c>
      <c r="AB10">
        <v>4.1407829332713522E-4</v>
      </c>
      <c r="AC10">
        <v>0.13091154186842921</v>
      </c>
      <c r="AD10">
        <v>0.176893694208</v>
      </c>
      <c r="AE10">
        <v>48</v>
      </c>
      <c r="AF10">
        <v>-9.049121030485531E-4</v>
      </c>
      <c r="AG10">
        <v>4.9539443453937874E-3</v>
      </c>
      <c r="AH10">
        <v>0.13299420362885089</v>
      </c>
      <c r="AI10">
        <v>0.20216422195200001</v>
      </c>
      <c r="AJ10">
        <v>48</v>
      </c>
      <c r="AK10">
        <v>-1.0484447964371301E-2</v>
      </c>
      <c r="AL10">
        <v>5.0007349319768218E-3</v>
      </c>
      <c r="AM10">
        <v>0.17610877807312081</v>
      </c>
      <c r="AN10">
        <v>0.227434749696</v>
      </c>
      <c r="AO10">
        <v>48</v>
      </c>
      <c r="AP10">
        <v>-4.8671468355150648E-4</v>
      </c>
      <c r="AQ10">
        <v>6.4468600646328898E-3</v>
      </c>
      <c r="AR10">
        <v>0.20774883364794591</v>
      </c>
      <c r="AS10">
        <v>0.25270527743999999</v>
      </c>
    </row>
    <row r="11" spans="1:45" x14ac:dyDescent="0.4">
      <c r="A11">
        <v>75</v>
      </c>
      <c r="B11" s="3">
        <v>-5.4975656989453801E-4</v>
      </c>
      <c r="C11" s="3">
        <v>3.6107471673199301E-3</v>
      </c>
      <c r="D11" s="3">
        <v>4.1280896331811701E-2</v>
      </c>
      <c r="E11">
        <v>0.12635263871999999</v>
      </c>
      <c r="F11">
        <v>49</v>
      </c>
      <c r="G11" s="3">
        <v>-5.2400532990203507E-4</v>
      </c>
      <c r="H11" s="3">
        <v>1.1192077913202551E-3</v>
      </c>
      <c r="I11" s="3">
        <v>4.312428113023694E-2</v>
      </c>
      <c r="J11">
        <v>7.5811583232000004E-2</v>
      </c>
      <c r="K11">
        <v>49</v>
      </c>
      <c r="L11" s="3">
        <v>2.1551368133126739E-3</v>
      </c>
      <c r="M11" s="3">
        <v>-4.9150286237084747E-4</v>
      </c>
      <c r="N11" s="3">
        <v>5.8409815793652217E-2</v>
      </c>
      <c r="O11">
        <v>0.10108211097600001</v>
      </c>
      <c r="P11">
        <v>49</v>
      </c>
      <c r="Q11" s="3">
        <v>1.3463722387323401E-3</v>
      </c>
      <c r="R11" s="3">
        <v>-5.1259058537250768E-3</v>
      </c>
      <c r="S11" s="3">
        <v>6.5734038610770304E-2</v>
      </c>
      <c r="T11">
        <v>0.12635263871999999</v>
      </c>
      <c r="U11">
        <v>49</v>
      </c>
      <c r="V11">
        <v>3.8158040770856451E-3</v>
      </c>
      <c r="W11">
        <v>-8.1729429332904058E-3</v>
      </c>
      <c r="X11">
        <v>0.1061387003531641</v>
      </c>
      <c r="Y11">
        <v>0.15162316646400001</v>
      </c>
      <c r="Z11">
        <v>49</v>
      </c>
      <c r="AA11">
        <v>2.0511473897612801E-4</v>
      </c>
      <c r="AB11">
        <v>3.3045565507490291E-4</v>
      </c>
      <c r="AC11">
        <v>0.1128552491699287</v>
      </c>
      <c r="AD11">
        <v>0.176893694208</v>
      </c>
      <c r="AE11">
        <v>49</v>
      </c>
      <c r="AF11">
        <v>-5.7136038743076508E-3</v>
      </c>
      <c r="AG11">
        <v>7.8705878912281712E-3</v>
      </c>
      <c r="AH11">
        <v>0.13836926454161719</v>
      </c>
      <c r="AI11">
        <v>0.20216422195200001</v>
      </c>
      <c r="AJ11">
        <v>49</v>
      </c>
      <c r="AK11">
        <v>-1.551756730639753E-3</v>
      </c>
      <c r="AL11">
        <v>3.7319695811348749E-3</v>
      </c>
      <c r="AM11">
        <v>0.16221567374977611</v>
      </c>
      <c r="AN11">
        <v>0.227434749696</v>
      </c>
      <c r="AO11">
        <v>49</v>
      </c>
      <c r="AP11">
        <v>4.3620994605486794E-3</v>
      </c>
      <c r="AQ11">
        <v>4.7582432891744393E-3</v>
      </c>
      <c r="AR11">
        <v>0.19626594779593939</v>
      </c>
      <c r="AS11">
        <v>0.25270527743999999</v>
      </c>
    </row>
    <row r="12" spans="1:45" x14ac:dyDescent="0.4">
      <c r="A12">
        <v>80</v>
      </c>
      <c r="B12" s="3">
        <v>2.7780003329908542E-3</v>
      </c>
      <c r="C12" s="3">
        <v>5.74131313543813E-3</v>
      </c>
      <c r="D12" s="3">
        <v>1.2747379722726699E-2</v>
      </c>
      <c r="E12">
        <v>0.12635263871999999</v>
      </c>
      <c r="F12">
        <v>50</v>
      </c>
      <c r="G12" s="3">
        <v>-1.0391640599859749E-2</v>
      </c>
      <c r="H12" s="3">
        <v>2.8570567658254111E-3</v>
      </c>
      <c r="I12" s="3">
        <v>4.4448307899414119E-2</v>
      </c>
      <c r="J12">
        <v>7.5811583232000004E-2</v>
      </c>
      <c r="K12">
        <v>50</v>
      </c>
      <c r="L12" s="3">
        <v>3.261795706490319E-3</v>
      </c>
      <c r="M12" s="3">
        <v>-1.08675136080636E-2</v>
      </c>
      <c r="N12" s="3">
        <v>4.3561296069968128E-2</v>
      </c>
      <c r="O12">
        <v>0.10108211097600001</v>
      </c>
      <c r="P12">
        <v>50</v>
      </c>
      <c r="Q12" s="3">
        <v>-1.1097465206056751E-3</v>
      </c>
      <c r="R12" s="3">
        <v>4.2672311894102522E-4</v>
      </c>
      <c r="S12" s="3">
        <v>8.8068374255705517E-2</v>
      </c>
      <c r="T12">
        <v>0.12635263871999999</v>
      </c>
      <c r="U12">
        <v>50</v>
      </c>
      <c r="V12">
        <v>-8.629325919550251E-4</v>
      </c>
      <c r="W12">
        <v>1.623602848947364E-3</v>
      </c>
      <c r="X12">
        <v>9.6188620223713023E-2</v>
      </c>
      <c r="Y12">
        <v>0.15162316646400001</v>
      </c>
      <c r="Z12">
        <v>50</v>
      </c>
      <c r="AA12">
        <v>-8.5449780558866984E-4</v>
      </c>
      <c r="AB12">
        <v>7.9940764292401375E-4</v>
      </c>
      <c r="AC12">
        <v>0.12977346446708271</v>
      </c>
      <c r="AD12">
        <v>0.176893694208</v>
      </c>
      <c r="AE12">
        <v>50</v>
      </c>
      <c r="AF12">
        <v>1.3614600576914969E-4</v>
      </c>
      <c r="AG12">
        <v>-7.2799826395280763E-4</v>
      </c>
      <c r="AH12">
        <v>0.13438974527172029</v>
      </c>
      <c r="AI12">
        <v>0.20216422195200001</v>
      </c>
      <c r="AJ12">
        <v>50</v>
      </c>
      <c r="AK12">
        <v>-5.3164796090236994E-3</v>
      </c>
      <c r="AL12">
        <v>2.6574695999732789E-3</v>
      </c>
      <c r="AM12">
        <v>0.16480182226009299</v>
      </c>
      <c r="AN12">
        <v>0.227434749696</v>
      </c>
      <c r="AO12">
        <v>50</v>
      </c>
      <c r="AP12">
        <v>-1.3180281104595491E-2</v>
      </c>
      <c r="AQ12">
        <v>-7.6987910955376168E-5</v>
      </c>
      <c r="AR12">
        <v>0.21589325567488821</v>
      </c>
      <c r="AS12">
        <v>0.25270527743999999</v>
      </c>
    </row>
    <row r="13" spans="1:45" x14ac:dyDescent="0.4">
      <c r="A13">
        <v>85</v>
      </c>
      <c r="B13" s="3">
        <v>-2.4631080381358398E-3</v>
      </c>
      <c r="C13" s="3">
        <v>4.4118747859923403E-3</v>
      </c>
      <c r="D13" s="3">
        <v>1.32598204911383E-2</v>
      </c>
      <c r="E13">
        <v>0.12635263871999999</v>
      </c>
      <c r="F13">
        <v>51</v>
      </c>
      <c r="G13" s="3">
        <v>6.5079934687065435E-4</v>
      </c>
      <c r="H13" s="3">
        <v>-1.777727252197376E-3</v>
      </c>
      <c r="I13" s="3">
        <v>3.1794440034267207E-2</v>
      </c>
      <c r="J13">
        <v>7.5811583232000004E-2</v>
      </c>
      <c r="K13">
        <v>51</v>
      </c>
      <c r="L13" s="3">
        <v>2.9389928424956892E-3</v>
      </c>
      <c r="M13" s="3">
        <v>-2.014763781251744E-3</v>
      </c>
      <c r="N13" s="3">
        <v>6.4767272475790019E-2</v>
      </c>
      <c r="O13">
        <v>0.10108211097600001</v>
      </c>
      <c r="P13">
        <v>51</v>
      </c>
      <c r="Q13" s="3">
        <v>-8.5647778212183858E-3</v>
      </c>
      <c r="R13" s="3">
        <v>3.608726045477283E-3</v>
      </c>
      <c r="S13" s="3">
        <v>6.641537668747477E-2</v>
      </c>
      <c r="T13">
        <v>0.12635263871999999</v>
      </c>
      <c r="U13">
        <v>51</v>
      </c>
      <c r="V13">
        <v>-4.4927935048700521E-5</v>
      </c>
      <c r="W13">
        <v>-8.0093062564352076E-4</v>
      </c>
      <c r="X13">
        <v>0.1052002018855204</v>
      </c>
      <c r="Y13">
        <v>0.15162316646400001</v>
      </c>
      <c r="Z13">
        <v>51</v>
      </c>
      <c r="AA13">
        <v>-1.372109996044552E-2</v>
      </c>
      <c r="AB13">
        <v>5.8100822373458108E-3</v>
      </c>
      <c r="AC13">
        <v>9.9063338239138141E-2</v>
      </c>
      <c r="AD13">
        <v>0.176893694208</v>
      </c>
      <c r="AE13">
        <v>51</v>
      </c>
      <c r="AF13">
        <v>-2.157721932076078E-4</v>
      </c>
      <c r="AG13">
        <v>4.1082018285349287E-3</v>
      </c>
      <c r="AH13">
        <v>0.11374437937315281</v>
      </c>
      <c r="AI13">
        <v>0.20216422195200001</v>
      </c>
      <c r="AJ13">
        <v>51</v>
      </c>
      <c r="AK13">
        <v>-4.4533317677198864E-3</v>
      </c>
      <c r="AL13">
        <v>6.8910552621455129E-3</v>
      </c>
      <c r="AM13">
        <v>0.1538452417028916</v>
      </c>
      <c r="AN13">
        <v>0.227434749696</v>
      </c>
      <c r="AO13">
        <v>51</v>
      </c>
      <c r="AP13">
        <v>-5.0603721925318911E-3</v>
      </c>
      <c r="AQ13">
        <v>-3.694302012114993E-4</v>
      </c>
      <c r="AR13">
        <v>0.20848741619654351</v>
      </c>
      <c r="AS13">
        <v>0.25270527743999999</v>
      </c>
    </row>
    <row r="14" spans="1:45" x14ac:dyDescent="0.4">
      <c r="A14">
        <v>90</v>
      </c>
      <c r="B14" s="3">
        <v>-7.8926364527070435E-3</v>
      </c>
      <c r="C14" s="3">
        <v>5.3270948735996424E-3</v>
      </c>
      <c r="D14" s="3">
        <v>6.2329828349769554E-3</v>
      </c>
      <c r="E14">
        <v>0.12635263871999999</v>
      </c>
      <c r="F14">
        <v>52</v>
      </c>
      <c r="G14" s="3">
        <v>-2.5498633706467259E-3</v>
      </c>
      <c r="H14" s="3">
        <v>3.5781552786495669E-3</v>
      </c>
      <c r="I14" s="3">
        <v>4.8190509250430009E-2</v>
      </c>
      <c r="J14">
        <v>7.5811583232000004E-2</v>
      </c>
      <c r="K14">
        <v>52</v>
      </c>
      <c r="L14" s="3">
        <v>6.0227342110205492E-3</v>
      </c>
      <c r="M14" s="3">
        <v>3.638167847068359E-4</v>
      </c>
      <c r="N14" s="3">
        <v>5.770551336739424E-2</v>
      </c>
      <c r="O14">
        <v>0.10108211097600001</v>
      </c>
      <c r="P14">
        <v>52</v>
      </c>
      <c r="Q14" s="3">
        <v>-1.565568970493662E-3</v>
      </c>
      <c r="R14" s="3">
        <v>1.0851864184494001E-3</v>
      </c>
      <c r="S14" s="3">
        <v>8.0205194733959873E-2</v>
      </c>
      <c r="T14">
        <v>0.12635263871999999</v>
      </c>
      <c r="U14">
        <v>52</v>
      </c>
      <c r="V14">
        <v>-3.2045555081174609E-3</v>
      </c>
      <c r="W14">
        <v>-2.148658396122606E-3</v>
      </c>
      <c r="X14">
        <v>7.7927368511796269E-2</v>
      </c>
      <c r="Y14">
        <v>0.15162316646400001</v>
      </c>
      <c r="Z14">
        <v>52</v>
      </c>
      <c r="AA14">
        <v>9.9064437338681642E-4</v>
      </c>
      <c r="AB14">
        <v>-2.1908420961174622E-3</v>
      </c>
      <c r="AC14">
        <v>0.1032596168368401</v>
      </c>
      <c r="AD14">
        <v>0.176893694208</v>
      </c>
      <c r="AE14">
        <v>52</v>
      </c>
      <c r="AF14">
        <v>4.3424930786879609E-3</v>
      </c>
      <c r="AG14">
        <v>5.3164899867852236E-3</v>
      </c>
      <c r="AH14">
        <v>0.1402455240323881</v>
      </c>
      <c r="AI14">
        <v>0.20216422195200001</v>
      </c>
      <c r="AJ14">
        <v>52</v>
      </c>
      <c r="AK14">
        <v>8.0836113915549214E-3</v>
      </c>
      <c r="AL14">
        <v>-2.7593846758707189E-3</v>
      </c>
      <c r="AM14">
        <v>0.16901582241624391</v>
      </c>
      <c r="AN14">
        <v>0.227434749696</v>
      </c>
      <c r="AO14">
        <v>52</v>
      </c>
      <c r="AP14">
        <v>4.7492033939263729E-3</v>
      </c>
      <c r="AQ14">
        <v>3.3674190822928479E-3</v>
      </c>
      <c r="AR14">
        <v>0.20732080584977319</v>
      </c>
      <c r="AS14">
        <v>0.25270527743999999</v>
      </c>
    </row>
    <row r="15" spans="1:45" x14ac:dyDescent="0.4">
      <c r="A15">
        <v>95</v>
      </c>
      <c r="B15">
        <v>-6.6657768411555497E-3</v>
      </c>
      <c r="C15">
        <v>3.6919511858287801E-3</v>
      </c>
      <c r="D15">
        <v>-1.25899798011876E-2</v>
      </c>
      <c r="E15">
        <v>0.12635263871999999</v>
      </c>
      <c r="F15">
        <v>53</v>
      </c>
      <c r="G15" s="3">
        <v>4.3889062029269111E-3</v>
      </c>
      <c r="H15" s="3">
        <v>9.6153723083183418E-3</v>
      </c>
      <c r="I15" s="3">
        <v>2.0840498181906499E-2</v>
      </c>
      <c r="J15">
        <v>7.5811583232000004E-2</v>
      </c>
      <c r="K15">
        <v>53</v>
      </c>
      <c r="L15" s="3">
        <v>-1.912803771472945E-3</v>
      </c>
      <c r="M15" s="3">
        <v>6.5566538344065057E-3</v>
      </c>
      <c r="N15" s="3">
        <v>5.0969476588297209E-2</v>
      </c>
      <c r="O15">
        <v>0.10108211097600001</v>
      </c>
      <c r="P15">
        <v>53</v>
      </c>
      <c r="Q15" s="3">
        <v>8.8758643746938677E-4</v>
      </c>
      <c r="R15" s="3">
        <v>3.4864936698682431E-4</v>
      </c>
      <c r="S15" s="3">
        <v>7.4719684395213204E-2</v>
      </c>
      <c r="T15">
        <v>0.12635263871999999</v>
      </c>
      <c r="U15">
        <v>53</v>
      </c>
      <c r="V15">
        <v>-1.4270536491140821E-3</v>
      </c>
      <c r="W15">
        <v>2.5348697798408181E-3</v>
      </c>
      <c r="X15">
        <v>8.6937608300036079E-2</v>
      </c>
      <c r="Y15">
        <v>0.15162316646400001</v>
      </c>
      <c r="Z15">
        <v>53</v>
      </c>
      <c r="AA15">
        <v>8.3785912359967806E-3</v>
      </c>
      <c r="AB15">
        <v>5.4781611510383368E-3</v>
      </c>
      <c r="AC15">
        <v>0.10674195326294091</v>
      </c>
      <c r="AD15">
        <v>0.176893694208</v>
      </c>
      <c r="AE15">
        <v>53</v>
      </c>
      <c r="AF15">
        <v>1.005998856249548E-2</v>
      </c>
      <c r="AG15">
        <v>3.348059351643509E-3</v>
      </c>
      <c r="AH15">
        <v>0.13837058136338129</v>
      </c>
      <c r="AI15">
        <v>0.20216422195200001</v>
      </c>
      <c r="AJ15">
        <v>53</v>
      </c>
      <c r="AK15">
        <v>7.0878795245587871E-3</v>
      </c>
      <c r="AL15">
        <v>-5.0503621308676996E-3</v>
      </c>
      <c r="AM15">
        <v>0.15796350565180289</v>
      </c>
      <c r="AN15">
        <v>0.227434749696</v>
      </c>
      <c r="AO15">
        <v>53</v>
      </c>
      <c r="AP15">
        <v>-4.0863331318643104E-3</v>
      </c>
      <c r="AQ15">
        <v>1.2655281027774889E-3</v>
      </c>
      <c r="AR15">
        <v>0.20814576667749829</v>
      </c>
      <c r="AS15">
        <v>0.25270527743999999</v>
      </c>
    </row>
    <row r="16" spans="1:45" x14ac:dyDescent="0.4">
      <c r="A16">
        <v>100</v>
      </c>
      <c r="B16">
        <v>3.030618512180637E-3</v>
      </c>
      <c r="C16">
        <v>-2.1290389142303808E-3</v>
      </c>
      <c r="D16">
        <v>3.7287605682100608E-3</v>
      </c>
      <c r="E16">
        <v>0.12635263871999999</v>
      </c>
      <c r="F16">
        <v>54</v>
      </c>
      <c r="G16" s="3">
        <v>3.418819948427694E-3</v>
      </c>
      <c r="H16" s="3">
        <v>3.3041198200750269E-3</v>
      </c>
      <c r="I16" s="3">
        <v>4.7479543832221541E-2</v>
      </c>
      <c r="J16">
        <v>7.5811583232000004E-2</v>
      </c>
      <c r="K16">
        <v>54</v>
      </c>
      <c r="L16" s="3">
        <v>-8.5475253234527267E-3</v>
      </c>
      <c r="M16" s="3">
        <v>-1.347034177835472E-3</v>
      </c>
      <c r="N16" s="3">
        <v>5.7017441493161528E-2</v>
      </c>
      <c r="O16">
        <v>0.10108211097600001</v>
      </c>
      <c r="P16">
        <v>54</v>
      </c>
      <c r="Q16" s="3">
        <v>5.4443630891488088E-3</v>
      </c>
      <c r="R16" s="3">
        <v>1.4049297261147941E-2</v>
      </c>
      <c r="S16" s="3">
        <v>6.6416817354623403E-2</v>
      </c>
      <c r="T16">
        <v>0.12635263871999999</v>
      </c>
      <c r="U16">
        <v>54</v>
      </c>
      <c r="V16">
        <v>-2.9725088014393151E-3</v>
      </c>
      <c r="W16">
        <v>4.5212335952558554E-3</v>
      </c>
      <c r="X16">
        <v>7.7895943129351566E-2</v>
      </c>
      <c r="Y16">
        <v>0.15162316646400001</v>
      </c>
      <c r="Z16">
        <v>54</v>
      </c>
      <c r="AA16">
        <v>3.3892288405329798E-4</v>
      </c>
      <c r="AB16">
        <v>9.7211059223272708E-3</v>
      </c>
      <c r="AC16">
        <v>0.11623416704571619</v>
      </c>
      <c r="AD16">
        <v>0.176893694208</v>
      </c>
      <c r="AE16">
        <v>54</v>
      </c>
      <c r="AF16">
        <v>2.73270503107278E-3</v>
      </c>
      <c r="AG16">
        <v>-1.513194681583748E-3</v>
      </c>
      <c r="AH16">
        <v>0.1439940736751113</v>
      </c>
      <c r="AI16">
        <v>0.20216422195200001</v>
      </c>
      <c r="AJ16">
        <v>54</v>
      </c>
      <c r="AK16">
        <v>-4.3657948557926131E-3</v>
      </c>
      <c r="AL16">
        <v>-7.7709870344428427E-3</v>
      </c>
      <c r="AM16">
        <v>0.1533758974713775</v>
      </c>
      <c r="AN16">
        <v>0.227434749696</v>
      </c>
      <c r="AO16">
        <v>54</v>
      </c>
      <c r="AP16">
        <v>1.9331432590978411E-3</v>
      </c>
      <c r="AQ16">
        <v>-9.5982212839242943E-3</v>
      </c>
      <c r="AR16">
        <v>0.1879203363545319</v>
      </c>
      <c r="AS16">
        <v>0.25270527743999999</v>
      </c>
    </row>
    <row r="17" spans="1:45" x14ac:dyDescent="0.4">
      <c r="A17">
        <v>105</v>
      </c>
      <c r="B17">
        <v>4.8432669029956398E-3</v>
      </c>
      <c r="C17">
        <v>-1.4902123107283101E-2</v>
      </c>
      <c r="D17">
        <v>-1.36110712588507E-2</v>
      </c>
      <c r="E17">
        <v>0.12635263871999999</v>
      </c>
      <c r="F17">
        <v>55</v>
      </c>
      <c r="G17" s="3">
        <v>-1.604263368693193E-3</v>
      </c>
      <c r="H17" s="3">
        <v>5.2026323841046582E-3</v>
      </c>
      <c r="I17" s="3">
        <v>3.2520291155594287E-2</v>
      </c>
      <c r="J17">
        <v>7.5811583232000004E-2</v>
      </c>
      <c r="K17">
        <v>55</v>
      </c>
      <c r="L17" s="3">
        <v>5.643715926937967E-3</v>
      </c>
      <c r="M17" s="3">
        <v>-1.2029883319066229E-3</v>
      </c>
      <c r="N17" s="3">
        <v>4.0211112922027677E-2</v>
      </c>
      <c r="O17">
        <v>0.10108211097600001</v>
      </c>
      <c r="P17">
        <v>55</v>
      </c>
      <c r="Q17" s="3">
        <v>-5.7665541242487416E-3</v>
      </c>
      <c r="R17" s="3">
        <v>3.6340623653221822E-3</v>
      </c>
      <c r="S17" s="3">
        <v>9.4306390451913732E-2</v>
      </c>
      <c r="T17">
        <v>0.12635263871999999</v>
      </c>
      <c r="U17">
        <v>55</v>
      </c>
      <c r="V17">
        <v>-9.1235801781272162E-4</v>
      </c>
      <c r="W17">
        <v>3.6186140978105509E-3</v>
      </c>
      <c r="X17">
        <v>9.466362590384711E-2</v>
      </c>
      <c r="Y17">
        <v>0.15162316646400001</v>
      </c>
      <c r="Z17">
        <v>55</v>
      </c>
      <c r="AA17">
        <v>3.855460707103321E-3</v>
      </c>
      <c r="AB17">
        <v>2.9433381554561582E-4</v>
      </c>
      <c r="AC17">
        <v>0.1161908740080146</v>
      </c>
      <c r="AD17">
        <v>0.176893694208</v>
      </c>
      <c r="AE17">
        <v>55</v>
      </c>
      <c r="AF17">
        <v>2.9522864718297889E-3</v>
      </c>
      <c r="AG17">
        <v>-3.7308982099859003E-4</v>
      </c>
      <c r="AH17">
        <v>0.1391409523534109</v>
      </c>
      <c r="AI17">
        <v>0.20216422195200001</v>
      </c>
      <c r="AJ17">
        <v>55</v>
      </c>
      <c r="AK17">
        <v>-3.4525601529292529E-3</v>
      </c>
      <c r="AL17">
        <v>-2.9688233645867039E-3</v>
      </c>
      <c r="AM17">
        <v>0.1662371926230187</v>
      </c>
      <c r="AN17">
        <v>0.227434749696</v>
      </c>
      <c r="AO17">
        <v>55</v>
      </c>
      <c r="AP17">
        <v>5.7193221559800724E-3</v>
      </c>
      <c r="AQ17">
        <v>-1.8086233682474641E-3</v>
      </c>
      <c r="AR17">
        <v>0.20474051718128281</v>
      </c>
      <c r="AS17">
        <v>0.25270527743999999</v>
      </c>
    </row>
    <row r="18" spans="1:45" x14ac:dyDescent="0.4">
      <c r="A18">
        <v>110</v>
      </c>
      <c r="B18">
        <v>-3.7163244544608301E-3</v>
      </c>
      <c r="C18">
        <v>-6.7058038815579098E-3</v>
      </c>
      <c r="D18">
        <v>-1.4389790648393489E-2</v>
      </c>
      <c r="E18">
        <v>0.12635263871999999</v>
      </c>
      <c r="F18">
        <v>56</v>
      </c>
      <c r="G18" s="3">
        <v>5.4543110834702636E-3</v>
      </c>
      <c r="H18" s="3">
        <v>4.1602762917604987E-3</v>
      </c>
      <c r="I18" s="3">
        <v>1.6683810001990439E-2</v>
      </c>
      <c r="J18">
        <v>7.5811583232000004E-2</v>
      </c>
      <c r="K18">
        <v>56</v>
      </c>
      <c r="L18" s="3">
        <v>-6.3821767777795801E-3</v>
      </c>
      <c r="M18" s="3">
        <v>9.349076034533178E-3</v>
      </c>
      <c r="N18" s="3">
        <v>4.816291193395008E-2</v>
      </c>
      <c r="O18">
        <v>0.10108211097600001</v>
      </c>
      <c r="P18">
        <v>56</v>
      </c>
      <c r="Q18" s="3">
        <v>3.2123159197528189E-3</v>
      </c>
      <c r="R18" s="3">
        <v>3.8557508968225201E-3</v>
      </c>
      <c r="S18" s="3">
        <v>5.9727569570728022E-2</v>
      </c>
      <c r="T18">
        <v>0.12635263871999999</v>
      </c>
      <c r="U18">
        <v>56</v>
      </c>
      <c r="V18">
        <v>3.0129854305887089E-3</v>
      </c>
      <c r="W18">
        <v>4.6178174944090586E-3</v>
      </c>
      <c r="X18">
        <v>0.10390074331624349</v>
      </c>
      <c r="Y18">
        <v>0.15162316646400001</v>
      </c>
      <c r="Z18">
        <v>56</v>
      </c>
      <c r="AA18">
        <v>4.6787993518447486E-3</v>
      </c>
      <c r="AB18">
        <v>3.0298324304185728E-3</v>
      </c>
      <c r="AC18">
        <v>0.118278860581765</v>
      </c>
      <c r="AD18">
        <v>0.176893694208</v>
      </c>
      <c r="AE18">
        <v>56</v>
      </c>
      <c r="AF18">
        <v>1.0467187029948009E-3</v>
      </c>
      <c r="AG18">
        <v>1.211857099170846E-3</v>
      </c>
      <c r="AH18">
        <v>0.1283300776103935</v>
      </c>
      <c r="AI18">
        <v>0.20216422195200001</v>
      </c>
      <c r="AJ18">
        <v>56</v>
      </c>
      <c r="AK18">
        <v>-6.3837276432335728E-3</v>
      </c>
      <c r="AL18">
        <v>8.5850324449372323E-3</v>
      </c>
      <c r="AM18">
        <v>0.16422137649656959</v>
      </c>
      <c r="AN18">
        <v>0.227434749696</v>
      </c>
      <c r="AO18">
        <v>56</v>
      </c>
      <c r="AP18">
        <v>-6.2500017443702684E-3</v>
      </c>
      <c r="AQ18">
        <v>7.1925835033742579E-3</v>
      </c>
      <c r="AR18">
        <v>0.18170019685348521</v>
      </c>
      <c r="AS18">
        <v>0.25270527743999999</v>
      </c>
    </row>
    <row r="19" spans="1:45" x14ac:dyDescent="0.4">
      <c r="A19">
        <v>115</v>
      </c>
      <c r="B19">
        <v>6.0101965927553797E-4</v>
      </c>
      <c r="C19">
        <v>-6.9495833394045796E-3</v>
      </c>
      <c r="D19">
        <v>-3.7232460708492301E-3</v>
      </c>
      <c r="E19">
        <v>0.12635263871999999</v>
      </c>
      <c r="F19">
        <v>57</v>
      </c>
      <c r="G19" s="3">
        <v>2.6202467942525488E-3</v>
      </c>
      <c r="H19" s="3">
        <v>1.676465345345437E-3</v>
      </c>
      <c r="I19" s="3">
        <v>1.4617219697498121E-2</v>
      </c>
      <c r="J19">
        <v>7.5811583232000004E-2</v>
      </c>
      <c r="K19">
        <v>57</v>
      </c>
      <c r="L19" s="3">
        <v>-5.3616548918713688E-3</v>
      </c>
      <c r="M19" s="3">
        <v>3.1689207864780038E-3</v>
      </c>
      <c r="N19" s="3">
        <v>5.3162668739958223E-2</v>
      </c>
      <c r="O19">
        <v>0.10108211097600001</v>
      </c>
      <c r="P19">
        <v>57</v>
      </c>
      <c r="Q19" s="3">
        <v>-1.031393329149946E-3</v>
      </c>
      <c r="R19" s="3">
        <v>-3.6369852640426859E-3</v>
      </c>
      <c r="S19" s="3">
        <v>7.3088627124572134E-2</v>
      </c>
      <c r="T19">
        <v>0.12635263871999999</v>
      </c>
      <c r="U19">
        <v>57</v>
      </c>
      <c r="V19">
        <v>-7.6151346326196114E-4</v>
      </c>
      <c r="W19">
        <v>3.9492096473901419E-3</v>
      </c>
      <c r="X19">
        <v>0.1019765630360723</v>
      </c>
      <c r="Y19">
        <v>0.15162316646400001</v>
      </c>
      <c r="Z19">
        <v>57</v>
      </c>
      <c r="AA19">
        <v>7.5189367936556546E-3</v>
      </c>
      <c r="AB19">
        <v>-3.5948551060573492E-3</v>
      </c>
      <c r="AC19">
        <v>0.1158419059185047</v>
      </c>
      <c r="AD19">
        <v>0.176893694208</v>
      </c>
      <c r="AE19">
        <v>57</v>
      </c>
      <c r="AF19">
        <v>7.1951762212361216E-3</v>
      </c>
      <c r="AG19">
        <v>-5.4813827772312758E-3</v>
      </c>
      <c r="AH19">
        <v>0.13189110104407931</v>
      </c>
      <c r="AI19">
        <v>0.20216422195200001</v>
      </c>
      <c r="AJ19">
        <v>57</v>
      </c>
      <c r="AK19">
        <v>5.1582331577268853E-3</v>
      </c>
      <c r="AL19">
        <v>1.3518473623466009E-2</v>
      </c>
      <c r="AM19">
        <v>0.14367192104703649</v>
      </c>
      <c r="AN19">
        <v>0.227434749696</v>
      </c>
      <c r="AO19">
        <v>57</v>
      </c>
      <c r="AP19">
        <v>1.6487274681808691E-3</v>
      </c>
      <c r="AQ19">
        <v>-1.193801071335624E-3</v>
      </c>
      <c r="AR19">
        <v>0.1941870402051224</v>
      </c>
      <c r="AS19">
        <v>0.25270527743999999</v>
      </c>
    </row>
    <row r="20" spans="1:45" x14ac:dyDescent="0.4">
      <c r="A20">
        <v>120</v>
      </c>
      <c r="B20">
        <v>-2.484344598946967E-3</v>
      </c>
      <c r="C20">
        <v>-1.013896807926095E-2</v>
      </c>
      <c r="D20">
        <v>-4.5482628261778277E-2</v>
      </c>
      <c r="E20">
        <v>0.12635263871999999</v>
      </c>
      <c r="F20">
        <v>58</v>
      </c>
      <c r="G20" s="3">
        <v>-4.4193684701392391E-3</v>
      </c>
      <c r="H20" s="3">
        <v>3.510515111985601E-3</v>
      </c>
      <c r="I20" s="3">
        <v>4.4005879566507859E-2</v>
      </c>
      <c r="J20">
        <v>7.5811583232000004E-2</v>
      </c>
      <c r="K20">
        <v>58</v>
      </c>
      <c r="L20" s="3">
        <v>5.5869373441825064E-3</v>
      </c>
      <c r="M20" s="3">
        <v>-3.040848012249033E-3</v>
      </c>
      <c r="N20" s="3">
        <v>5.9020689808242578E-2</v>
      </c>
      <c r="O20">
        <v>0.10108211097600001</v>
      </c>
      <c r="P20">
        <v>58</v>
      </c>
      <c r="Q20" s="3">
        <v>-1.0855639256038109E-2</v>
      </c>
      <c r="R20" s="3">
        <v>-4.4383253183961018E-4</v>
      </c>
      <c r="S20" s="3">
        <v>7.0059837044421508E-2</v>
      </c>
      <c r="T20">
        <v>0.12635263871999999</v>
      </c>
      <c r="U20">
        <v>58</v>
      </c>
      <c r="V20">
        <v>-5.3861239575935414E-3</v>
      </c>
      <c r="W20">
        <v>-3.9105593617212442E-3</v>
      </c>
      <c r="X20">
        <v>8.2524598787839715E-2</v>
      </c>
      <c r="Y20">
        <v>0.15162316646400001</v>
      </c>
      <c r="Z20">
        <v>58</v>
      </c>
      <c r="AA20">
        <v>-6.3285115028914266E-3</v>
      </c>
      <c r="AB20">
        <v>1.1994714885503401E-3</v>
      </c>
      <c r="AC20">
        <v>0.1243324811340293</v>
      </c>
      <c r="AD20">
        <v>0.176893694208</v>
      </c>
      <c r="AE20">
        <v>58</v>
      </c>
      <c r="AF20">
        <v>1.486720439132901E-3</v>
      </c>
      <c r="AG20">
        <v>1.255296003560873E-2</v>
      </c>
      <c r="AH20">
        <v>0.11536590970397249</v>
      </c>
      <c r="AI20">
        <v>0.20216422195200001</v>
      </c>
      <c r="AJ20">
        <v>58</v>
      </c>
      <c r="AK20">
        <v>-1.3955980104567721E-2</v>
      </c>
      <c r="AL20">
        <v>1.160905183481448E-2</v>
      </c>
      <c r="AM20">
        <v>0.166225278811305</v>
      </c>
      <c r="AN20">
        <v>0.227434749696</v>
      </c>
      <c r="AO20">
        <v>58</v>
      </c>
      <c r="AP20">
        <v>1.8650217531953239E-3</v>
      </c>
      <c r="AQ20">
        <v>3.8300564896610548E-3</v>
      </c>
      <c r="AR20">
        <v>0.18010884953505479</v>
      </c>
      <c r="AS20">
        <v>0.25270527743999999</v>
      </c>
    </row>
    <row r="21" spans="1:45" x14ac:dyDescent="0.4">
      <c r="A21">
        <v>125</v>
      </c>
      <c r="B21">
        <v>4.1121545816169896E-3</v>
      </c>
      <c r="C21">
        <v>1.3623107014638199E-2</v>
      </c>
      <c r="D21">
        <v>-2.34421342762831E-2</v>
      </c>
      <c r="E21">
        <v>0.12635263871999999</v>
      </c>
      <c r="F21">
        <v>59</v>
      </c>
      <c r="G21" s="3">
        <v>3.012125715839501E-3</v>
      </c>
      <c r="H21" s="3">
        <v>6.2156025388592504E-3</v>
      </c>
      <c r="I21" s="3">
        <v>2.206422797644126E-2</v>
      </c>
      <c r="J21">
        <v>7.5811583232000004E-2</v>
      </c>
      <c r="K21">
        <v>59</v>
      </c>
      <c r="L21" s="3">
        <v>-3.6667700476901879E-3</v>
      </c>
      <c r="M21" s="3">
        <v>3.7220058066572779E-3</v>
      </c>
      <c r="N21" s="3">
        <v>4.7151485688540988E-2</v>
      </c>
      <c r="O21">
        <v>0.10108211097600001</v>
      </c>
      <c r="P21">
        <v>59</v>
      </c>
      <c r="Q21" s="3">
        <v>-2.1285007999226921E-4</v>
      </c>
      <c r="R21" s="3">
        <v>-7.2310176986044514E-3</v>
      </c>
      <c r="S21" s="3">
        <v>6.7822162390376306E-2</v>
      </c>
      <c r="T21">
        <v>0.12635263871999999</v>
      </c>
      <c r="U21">
        <v>59</v>
      </c>
      <c r="V21">
        <v>8.571545924550221E-3</v>
      </c>
      <c r="W21">
        <v>5.4602060556533756E-3</v>
      </c>
      <c r="X21">
        <v>8.1037765295145697E-2</v>
      </c>
      <c r="Y21">
        <v>0.15162316646400001</v>
      </c>
      <c r="Z21">
        <v>59</v>
      </c>
      <c r="AA21">
        <v>3.751781251982376E-3</v>
      </c>
      <c r="AB21">
        <v>2.748530993021307E-3</v>
      </c>
      <c r="AC21">
        <v>9.8479218398787621E-2</v>
      </c>
      <c r="AD21">
        <v>0.176893694208</v>
      </c>
      <c r="AE21">
        <v>59</v>
      </c>
      <c r="AF21">
        <v>-1.8676867726455501E-3</v>
      </c>
      <c r="AG21">
        <v>3.9306619117183859E-3</v>
      </c>
      <c r="AH21">
        <v>0.14429650524049109</v>
      </c>
      <c r="AI21">
        <v>0.20216422195200001</v>
      </c>
      <c r="AJ21">
        <v>59</v>
      </c>
      <c r="AK21">
        <v>5.2608514729259167E-4</v>
      </c>
      <c r="AL21">
        <v>3.3038098851020562E-4</v>
      </c>
      <c r="AM21">
        <v>0.14412450914299729</v>
      </c>
      <c r="AN21">
        <v>0.227434749696</v>
      </c>
      <c r="AO21">
        <v>59</v>
      </c>
      <c r="AP21">
        <v>-4.8931620065560148E-3</v>
      </c>
      <c r="AQ21">
        <v>1.284252385429974E-2</v>
      </c>
      <c r="AR21">
        <v>0.18303467429739981</v>
      </c>
      <c r="AS21">
        <v>0.25270527743999999</v>
      </c>
    </row>
    <row r="22" spans="1:45" x14ac:dyDescent="0.4">
      <c r="A22">
        <v>130</v>
      </c>
      <c r="B22">
        <v>1.5215454494820811E-2</v>
      </c>
      <c r="C22">
        <v>-6.9612663739611054E-4</v>
      </c>
      <c r="D22">
        <v>-1.182516726055808E-2</v>
      </c>
      <c r="E22">
        <v>0.12635263871999999</v>
      </c>
      <c r="F22">
        <v>60</v>
      </c>
      <c r="G22" s="3">
        <v>2.702137050382403E-5</v>
      </c>
      <c r="H22" s="3">
        <v>1.3979028887218289E-3</v>
      </c>
      <c r="I22" s="3">
        <v>2.5533474568470049E-2</v>
      </c>
      <c r="J22">
        <v>7.5811583232000004E-2</v>
      </c>
      <c r="K22">
        <v>60</v>
      </c>
      <c r="L22" s="3">
        <v>9.0490768881184083E-4</v>
      </c>
      <c r="M22" s="3">
        <v>6.3092361760402286E-3</v>
      </c>
      <c r="N22" s="3">
        <v>5.1864097948344429E-2</v>
      </c>
      <c r="O22">
        <v>0.10108211097600001</v>
      </c>
      <c r="P22">
        <v>60</v>
      </c>
      <c r="Q22" s="3">
        <v>-1.551459668087836E-3</v>
      </c>
      <c r="R22" s="3">
        <v>-1.64441475986895E-3</v>
      </c>
      <c r="S22" s="3">
        <v>7.2515789172283976E-2</v>
      </c>
      <c r="T22">
        <v>0.12635263871999999</v>
      </c>
      <c r="U22">
        <v>60</v>
      </c>
      <c r="V22">
        <v>4.6734324143675931E-3</v>
      </c>
      <c r="W22">
        <v>1.0067481472295411E-3</v>
      </c>
      <c r="X22">
        <v>7.7541318251942201E-2</v>
      </c>
      <c r="Y22">
        <v>0.15162316646400001</v>
      </c>
      <c r="Z22">
        <v>60</v>
      </c>
      <c r="AA22">
        <v>3.4491029428743731E-3</v>
      </c>
      <c r="AB22">
        <v>4.9392502869682227E-3</v>
      </c>
      <c r="AC22">
        <v>0.1226298486822002</v>
      </c>
      <c r="AD22">
        <v>0.176893694208</v>
      </c>
      <c r="AE22">
        <v>60</v>
      </c>
      <c r="AF22">
        <v>1.637835116756468E-3</v>
      </c>
      <c r="AG22">
        <v>4.6306229602468083E-3</v>
      </c>
      <c r="AH22">
        <v>0.1388482048361431</v>
      </c>
      <c r="AI22">
        <v>0.20216422195200001</v>
      </c>
      <c r="AJ22">
        <v>60</v>
      </c>
      <c r="AK22">
        <v>-8.6421489714558781E-3</v>
      </c>
      <c r="AL22">
        <v>7.2519251446892779E-4</v>
      </c>
      <c r="AM22">
        <v>0.1442293181086797</v>
      </c>
      <c r="AN22">
        <v>0.227434749696</v>
      </c>
      <c r="AO22">
        <v>60</v>
      </c>
      <c r="AP22">
        <v>2.6609898902274121E-3</v>
      </c>
      <c r="AQ22">
        <v>6.5043001999553068E-3</v>
      </c>
      <c r="AR22">
        <v>0.19780671725249671</v>
      </c>
      <c r="AS22">
        <v>0.25270527743999999</v>
      </c>
    </row>
    <row r="23" spans="1:45" x14ac:dyDescent="0.4">
      <c r="A23">
        <v>135</v>
      </c>
      <c r="B23">
        <v>-3.7322809066549299E-4</v>
      </c>
      <c r="C23">
        <v>-5.7818410715700297E-3</v>
      </c>
      <c r="D23">
        <v>-3.5266410505994099E-2</v>
      </c>
      <c r="E23">
        <v>0.12635263871999999</v>
      </c>
      <c r="F23">
        <v>61</v>
      </c>
      <c r="G23">
        <v>4.4442265626219906E-3</v>
      </c>
      <c r="H23">
        <v>7.5963827733636106E-3</v>
      </c>
      <c r="I23">
        <v>2.702401933353182E-2</v>
      </c>
      <c r="J23">
        <v>7.5811583232000004E-2</v>
      </c>
      <c r="K23">
        <v>61</v>
      </c>
      <c r="L23">
        <v>2.745637989493534E-3</v>
      </c>
      <c r="M23">
        <v>-5.0590284539828523E-3</v>
      </c>
      <c r="N23">
        <v>4.4662871202178232E-2</v>
      </c>
      <c r="O23">
        <v>0.10108211097600001</v>
      </c>
      <c r="P23">
        <v>61</v>
      </c>
      <c r="Q23">
        <v>3.7466516202220748E-3</v>
      </c>
      <c r="R23">
        <v>-1.047816969409925E-3</v>
      </c>
      <c r="S23">
        <v>5.6863636814340132E-2</v>
      </c>
      <c r="T23">
        <v>0.12635263871999999</v>
      </c>
      <c r="U23">
        <v>61</v>
      </c>
      <c r="V23">
        <v>-6.940472969097876E-4</v>
      </c>
      <c r="W23">
        <v>6.1485695071115381E-3</v>
      </c>
      <c r="X23">
        <v>8.5336912475906329E-2</v>
      </c>
      <c r="Y23">
        <v>0.15162316646400001</v>
      </c>
      <c r="Z23">
        <v>61</v>
      </c>
      <c r="AA23">
        <v>4.7141261933691964E-3</v>
      </c>
      <c r="AB23">
        <v>1.698504452569494E-3</v>
      </c>
      <c r="AC23">
        <v>0.1103384544928865</v>
      </c>
      <c r="AD23">
        <v>0.176893694208</v>
      </c>
      <c r="AE23">
        <v>61</v>
      </c>
      <c r="AF23">
        <v>-1.9307574646249799E-3</v>
      </c>
      <c r="AG23">
        <v>8.0750400404764645E-3</v>
      </c>
      <c r="AH23">
        <v>0.129929650857357</v>
      </c>
      <c r="AI23">
        <v>0.20216422195200001</v>
      </c>
      <c r="AJ23">
        <v>61</v>
      </c>
      <c r="AK23">
        <v>5.6612161353784404E-3</v>
      </c>
      <c r="AL23">
        <v>1.095413035241579E-2</v>
      </c>
      <c r="AM23">
        <v>0.1600415566598461</v>
      </c>
      <c r="AN23">
        <v>0.227434749696</v>
      </c>
      <c r="AO23">
        <v>61</v>
      </c>
      <c r="AP23">
        <v>2.4748692390754649E-3</v>
      </c>
      <c r="AQ23">
        <v>7.2279610072390702E-3</v>
      </c>
      <c r="AR23">
        <v>0.18175020014194751</v>
      </c>
      <c r="AS23">
        <v>0.25270527743999999</v>
      </c>
    </row>
    <row r="24" spans="1:45" x14ac:dyDescent="0.4">
      <c r="A24">
        <v>140</v>
      </c>
      <c r="B24">
        <v>-8.1621930758507717E-3</v>
      </c>
      <c r="C24">
        <v>8.0360539236804494E-4</v>
      </c>
      <c r="D24">
        <v>-1.507664033719544E-2</v>
      </c>
      <c r="E24">
        <v>0.12635263871999999</v>
      </c>
      <c r="F24">
        <v>62</v>
      </c>
      <c r="G24">
        <v>-4.9320442808643301E-3</v>
      </c>
      <c r="H24">
        <v>-1.3644600659144059E-3</v>
      </c>
      <c r="I24">
        <v>1.251100755132676E-2</v>
      </c>
      <c r="J24">
        <v>7.5811583232000004E-2</v>
      </c>
      <c r="K24">
        <v>62</v>
      </c>
      <c r="L24">
        <v>4.8617972632759718E-4</v>
      </c>
      <c r="M24">
        <v>4.7627219822782623E-3</v>
      </c>
      <c r="N24">
        <v>5.0506572396814282E-2</v>
      </c>
      <c r="O24">
        <v>0.10108211097600001</v>
      </c>
      <c r="P24">
        <v>62</v>
      </c>
      <c r="Q24">
        <v>2.2876387486097348E-3</v>
      </c>
      <c r="R24">
        <v>9.481715358008869E-3</v>
      </c>
      <c r="S24">
        <v>5.8395411159462451E-2</v>
      </c>
      <c r="T24">
        <v>0.12635263871999999</v>
      </c>
      <c r="U24">
        <v>62</v>
      </c>
      <c r="V24">
        <v>1.697383494167869E-3</v>
      </c>
      <c r="W24">
        <v>8.8749730993749635E-5</v>
      </c>
      <c r="X24">
        <v>9.0980658000906475E-2</v>
      </c>
      <c r="Y24">
        <v>0.15162316646400001</v>
      </c>
      <c r="Z24">
        <v>62</v>
      </c>
      <c r="AA24">
        <v>-7.477675594475844E-3</v>
      </c>
      <c r="AB24">
        <v>1.8261771787681609E-5</v>
      </c>
      <c r="AC24">
        <v>0.10406213142353279</v>
      </c>
      <c r="AD24">
        <v>0.176893694208</v>
      </c>
      <c r="AE24">
        <v>62</v>
      </c>
      <c r="AF24">
        <v>2.1208577745069779E-3</v>
      </c>
      <c r="AG24">
        <v>6.0285248111264437E-4</v>
      </c>
      <c r="AH24">
        <v>0.13510240828447109</v>
      </c>
      <c r="AI24">
        <v>0.20216422195200001</v>
      </c>
      <c r="AJ24">
        <v>62</v>
      </c>
      <c r="AK24">
        <v>-9.5810103253378669E-3</v>
      </c>
      <c r="AL24">
        <v>-1.5949857375596359E-3</v>
      </c>
      <c r="AM24">
        <v>0.15043489946345159</v>
      </c>
      <c r="AN24">
        <v>0.227434749696</v>
      </c>
      <c r="AO24">
        <v>62</v>
      </c>
      <c r="AP24">
        <v>3.3893240996861048E-3</v>
      </c>
      <c r="AQ24">
        <v>9.2833801321209799E-4</v>
      </c>
      <c r="AR24">
        <v>0.1652484535701001</v>
      </c>
      <c r="AS24">
        <v>0.25270527743999999</v>
      </c>
    </row>
    <row r="25" spans="1:45" x14ac:dyDescent="0.4">
      <c r="A25">
        <v>145</v>
      </c>
      <c r="B25">
        <v>-5.2126753301871397E-3</v>
      </c>
      <c r="C25">
        <v>-2.81573927189104E-4</v>
      </c>
      <c r="D25">
        <v>-1.9698841626663698E-2</v>
      </c>
      <c r="E25">
        <v>0.12635263871999999</v>
      </c>
      <c r="F25">
        <v>63</v>
      </c>
      <c r="G25">
        <v>-3.3222854901285319E-3</v>
      </c>
      <c r="H25">
        <v>4.6111479559343208E-3</v>
      </c>
      <c r="I25">
        <v>1.572238659328714E-2</v>
      </c>
      <c r="J25">
        <v>7.5811583232000004E-2</v>
      </c>
      <c r="K25">
        <v>63</v>
      </c>
      <c r="L25">
        <v>2.3169248457163608E-3</v>
      </c>
      <c r="M25">
        <v>3.542942771923322E-3</v>
      </c>
      <c r="N25">
        <v>5.6984153955940489E-2</v>
      </c>
      <c r="O25">
        <v>0.10108211097600001</v>
      </c>
      <c r="P25">
        <v>63</v>
      </c>
      <c r="Q25">
        <v>2.7728692469899288E-3</v>
      </c>
      <c r="R25">
        <v>1.9826003199772762E-3</v>
      </c>
      <c r="S25">
        <v>7.0282669191533101E-2</v>
      </c>
      <c r="T25">
        <v>0.12635263871999999</v>
      </c>
      <c r="U25">
        <v>63</v>
      </c>
      <c r="V25">
        <v>-2.1542625953181898E-3</v>
      </c>
      <c r="W25">
        <v>-8.2875631589121731E-4</v>
      </c>
      <c r="X25">
        <v>8.9545637807407416E-2</v>
      </c>
      <c r="Y25">
        <v>0.15162316646400001</v>
      </c>
      <c r="Z25">
        <v>63</v>
      </c>
      <c r="AA25">
        <v>9.876436038062787E-4</v>
      </c>
      <c r="AB25">
        <v>6.5680053124025674E-3</v>
      </c>
      <c r="AC25">
        <v>0.11043817361496019</v>
      </c>
      <c r="AD25">
        <v>0.176893694208</v>
      </c>
      <c r="AE25">
        <v>63</v>
      </c>
      <c r="AF25">
        <v>-2.6278923389891269E-3</v>
      </c>
      <c r="AG25">
        <v>2.090679845588724E-4</v>
      </c>
      <c r="AH25">
        <v>0.14225664467451721</v>
      </c>
      <c r="AI25">
        <v>0.20216422195200001</v>
      </c>
      <c r="AJ25">
        <v>63</v>
      </c>
      <c r="AK25">
        <v>3.9812495307796894E-3</v>
      </c>
      <c r="AL25">
        <v>-3.2938222951652452E-4</v>
      </c>
      <c r="AM25">
        <v>0.12058170347869469</v>
      </c>
      <c r="AN25">
        <v>0.227434749696</v>
      </c>
      <c r="AO25">
        <v>63</v>
      </c>
      <c r="AP25">
        <v>2.9396604207759421E-3</v>
      </c>
      <c r="AQ25">
        <v>2.076563258088633E-3</v>
      </c>
      <c r="AR25">
        <v>0.1833802485467742</v>
      </c>
      <c r="AS25">
        <v>0.25270527743999999</v>
      </c>
    </row>
    <row r="26" spans="1:45" x14ac:dyDescent="0.4">
      <c r="A26">
        <v>150</v>
      </c>
      <c r="B26">
        <v>7.0968620618312656E-3</v>
      </c>
      <c r="C26">
        <v>2.2444657468842491E-3</v>
      </c>
      <c r="D26">
        <v>-4.6437789003675511E-2</v>
      </c>
      <c r="E26">
        <v>0.12635263871999999</v>
      </c>
      <c r="F26">
        <v>64</v>
      </c>
      <c r="G26">
        <v>-2.8324800320189852E-3</v>
      </c>
      <c r="H26">
        <v>-6.1478390767749657E-4</v>
      </c>
      <c r="I26">
        <v>2.3907431757144479E-2</v>
      </c>
      <c r="J26">
        <v>7.5811583232000004E-2</v>
      </c>
      <c r="K26">
        <v>64</v>
      </c>
      <c r="L26">
        <v>-1.8449927951615271E-4</v>
      </c>
      <c r="M26">
        <v>6.7267845671974006E-4</v>
      </c>
      <c r="N26">
        <v>3.6899818850416551E-2</v>
      </c>
      <c r="O26">
        <v>0.10108211097600001</v>
      </c>
      <c r="P26">
        <v>64</v>
      </c>
      <c r="Q26">
        <v>-6.4097810963686767E-3</v>
      </c>
      <c r="R26">
        <v>-4.3879927286199043E-3</v>
      </c>
      <c r="S26">
        <v>5.6119163805726728E-2</v>
      </c>
      <c r="T26">
        <v>0.12635263871999999</v>
      </c>
      <c r="U26">
        <v>64</v>
      </c>
      <c r="V26">
        <v>1.194072898630672E-2</v>
      </c>
      <c r="W26">
        <v>-3.0035486764258411E-3</v>
      </c>
      <c r="X26">
        <v>7.2315672223215666E-2</v>
      </c>
      <c r="Y26">
        <v>0.15162316646400001</v>
      </c>
      <c r="Z26">
        <v>64</v>
      </c>
      <c r="AA26">
        <v>-1.4370834670801779E-3</v>
      </c>
      <c r="AB26">
        <v>2.0436716320199441E-3</v>
      </c>
      <c r="AC26">
        <v>0.104988124147426</v>
      </c>
      <c r="AD26">
        <v>0.176893694208</v>
      </c>
      <c r="AE26">
        <v>64</v>
      </c>
      <c r="AF26">
        <v>3.9960336853371234E-3</v>
      </c>
      <c r="AG26">
        <v>6.3867520816298503E-3</v>
      </c>
      <c r="AH26">
        <v>0.1176270156878341</v>
      </c>
      <c r="AI26">
        <v>0.20216422195200001</v>
      </c>
      <c r="AJ26">
        <v>64</v>
      </c>
      <c r="AK26">
        <v>-3.5083073400540808E-3</v>
      </c>
      <c r="AL26">
        <v>-5.4465838037172313E-3</v>
      </c>
      <c r="AM26">
        <v>0.14207816796922759</v>
      </c>
      <c r="AN26">
        <v>0.227434749696</v>
      </c>
      <c r="AO26">
        <v>64</v>
      </c>
      <c r="AP26">
        <v>4.0070050486154174E-3</v>
      </c>
      <c r="AQ26">
        <v>2.242342905098239E-3</v>
      </c>
      <c r="AR26">
        <v>0.16791087321972639</v>
      </c>
      <c r="AS26">
        <v>0.25270527743999999</v>
      </c>
    </row>
    <row r="27" spans="1:45" x14ac:dyDescent="0.4">
      <c r="F27">
        <v>65</v>
      </c>
      <c r="G27">
        <v>-1.511823279652508E-3</v>
      </c>
      <c r="H27">
        <v>2.972147148655342E-3</v>
      </c>
      <c r="I27">
        <v>2.429997086455862E-2</v>
      </c>
      <c r="J27">
        <v>7.5811583232000004E-2</v>
      </c>
      <c r="K27">
        <v>65</v>
      </c>
      <c r="L27">
        <v>-5.8754585321920544E-3</v>
      </c>
      <c r="M27">
        <v>4.6331047287828334E-3</v>
      </c>
      <c r="N27">
        <v>5.3832563823485932E-2</v>
      </c>
      <c r="O27">
        <v>0.10108211097600001</v>
      </c>
      <c r="P27">
        <v>65</v>
      </c>
      <c r="Q27">
        <v>-5.8428942532758321E-3</v>
      </c>
      <c r="R27">
        <v>1.8264999951279341E-2</v>
      </c>
      <c r="S27">
        <v>6.3355971597584076E-2</v>
      </c>
      <c r="T27">
        <v>0.12635263871999999</v>
      </c>
      <c r="U27">
        <v>65</v>
      </c>
      <c r="V27">
        <v>-1.7967969579910821E-3</v>
      </c>
      <c r="W27">
        <v>1.145580203432018E-3</v>
      </c>
      <c r="X27">
        <v>5.4216844250227027E-2</v>
      </c>
      <c r="Y27">
        <v>0.15162316646400001</v>
      </c>
      <c r="Z27">
        <v>65</v>
      </c>
      <c r="AA27">
        <v>-3.9155109577526138E-4</v>
      </c>
      <c r="AB27">
        <v>-6.6258831400655884E-3</v>
      </c>
      <c r="AC27">
        <v>8.010736253475334E-2</v>
      </c>
      <c r="AD27">
        <v>0.176893694208</v>
      </c>
      <c r="AE27">
        <v>65</v>
      </c>
      <c r="AF27">
        <v>-3.535929740707561E-3</v>
      </c>
      <c r="AG27">
        <v>1.520763824536244E-3</v>
      </c>
      <c r="AH27">
        <v>0.1248106043245077</v>
      </c>
      <c r="AI27">
        <v>0.20216422195200001</v>
      </c>
      <c r="AJ27">
        <v>65</v>
      </c>
      <c r="AK27">
        <v>-1.709635745801174E-3</v>
      </c>
      <c r="AL27">
        <v>-2.0729222668715861E-3</v>
      </c>
      <c r="AM27">
        <v>0.1207493405515726</v>
      </c>
      <c r="AN27">
        <v>0.227434749696</v>
      </c>
      <c r="AO27">
        <v>65</v>
      </c>
      <c r="AP27">
        <v>2.1852437109429108E-3</v>
      </c>
      <c r="AQ27">
        <v>7.4119647174478486E-3</v>
      </c>
      <c r="AR27">
        <v>0.16086167030506671</v>
      </c>
      <c r="AS27">
        <v>0.25270527743999999</v>
      </c>
    </row>
    <row r="28" spans="1:45" x14ac:dyDescent="0.4">
      <c r="A28" s="3" t="s">
        <v>4</v>
      </c>
      <c r="F28">
        <v>66</v>
      </c>
      <c r="G28">
        <v>2.0454779216456868E-3</v>
      </c>
      <c r="H28">
        <v>6.3668888270222018E-3</v>
      </c>
      <c r="I28">
        <v>2.6331020412006141E-2</v>
      </c>
      <c r="J28">
        <v>7.5811583232000004E-2</v>
      </c>
      <c r="K28">
        <v>66</v>
      </c>
      <c r="L28">
        <v>3.596882807264618E-3</v>
      </c>
      <c r="M28">
        <v>-7.934873696342716E-4</v>
      </c>
      <c r="N28">
        <v>2.968630506677241E-2</v>
      </c>
      <c r="O28">
        <v>0.10108211097600001</v>
      </c>
      <c r="P28">
        <v>66</v>
      </c>
      <c r="Q28">
        <v>1.95316222917132E-4</v>
      </c>
      <c r="R28">
        <v>6.3564704065550582E-3</v>
      </c>
      <c r="S28">
        <v>2.8408583010284639E-2</v>
      </c>
      <c r="T28">
        <v>0.12635263871999999</v>
      </c>
      <c r="U28">
        <v>66</v>
      </c>
      <c r="V28">
        <v>-1.4124732775745879E-3</v>
      </c>
      <c r="W28">
        <v>2.181510156229376E-3</v>
      </c>
      <c r="X28">
        <v>5.8526432657248273E-2</v>
      </c>
      <c r="Y28">
        <v>0.15162316646400001</v>
      </c>
      <c r="Z28">
        <v>66</v>
      </c>
      <c r="AA28">
        <v>-1.9443504724463781E-3</v>
      </c>
      <c r="AB28">
        <v>4.7050542722791673E-3</v>
      </c>
      <c r="AC28">
        <v>0.1039535625806946</v>
      </c>
      <c r="AD28">
        <v>0.176893694208</v>
      </c>
      <c r="AE28">
        <v>66</v>
      </c>
      <c r="AF28">
        <v>1.383868511813998E-3</v>
      </c>
      <c r="AG28">
        <v>1.055884444061954E-2</v>
      </c>
      <c r="AH28">
        <v>0.1056470820773074</v>
      </c>
      <c r="AI28">
        <v>0.20216422195200001</v>
      </c>
      <c r="AJ28">
        <v>66</v>
      </c>
      <c r="AK28">
        <v>3.073769483848807E-3</v>
      </c>
      <c r="AL28">
        <v>-1.4904030150306329E-3</v>
      </c>
      <c r="AM28">
        <v>9.2669757794723348E-2</v>
      </c>
      <c r="AN28">
        <v>0.227434749696</v>
      </c>
      <c r="AO28">
        <v>66</v>
      </c>
      <c r="AP28">
        <v>3.5444008040939959E-3</v>
      </c>
      <c r="AQ28">
        <v>-8.4083333118003395E-3</v>
      </c>
      <c r="AR28">
        <v>0.14791399364934699</v>
      </c>
      <c r="AS28">
        <v>0.25270527743999999</v>
      </c>
    </row>
    <row r="29" spans="1:45" x14ac:dyDescent="0.4">
      <c r="A29" s="3" t="s">
        <v>5</v>
      </c>
      <c r="F29">
        <v>67</v>
      </c>
      <c r="G29">
        <v>6.8162383204110454E-5</v>
      </c>
      <c r="H29">
        <v>5.650594085345532E-3</v>
      </c>
      <c r="I29">
        <v>1.2458135693856129E-2</v>
      </c>
      <c r="J29">
        <v>7.5811583232000004E-2</v>
      </c>
      <c r="K29">
        <v>67</v>
      </c>
      <c r="L29">
        <v>4.2647412481335934E-3</v>
      </c>
      <c r="M29">
        <v>-1.359117475002623E-4</v>
      </c>
      <c r="N29">
        <v>3.3698177202181157E-2</v>
      </c>
      <c r="O29">
        <v>0.10108211097600001</v>
      </c>
      <c r="P29">
        <v>67</v>
      </c>
      <c r="Q29">
        <v>-1.0906562459678941E-2</v>
      </c>
      <c r="R29">
        <v>3.143124747026375E-3</v>
      </c>
      <c r="S29">
        <v>4.3556874095473701E-2</v>
      </c>
      <c r="T29">
        <v>0.12635263871999999</v>
      </c>
      <c r="U29">
        <v>67</v>
      </c>
      <c r="V29">
        <v>5.427968325528101E-3</v>
      </c>
      <c r="W29">
        <v>4.0092332467246434E-3</v>
      </c>
      <c r="X29">
        <v>6.5920747819251849E-2</v>
      </c>
      <c r="Y29">
        <v>0.15162316646400001</v>
      </c>
      <c r="Z29">
        <v>67</v>
      </c>
      <c r="AA29">
        <v>6.8269633369051662E-3</v>
      </c>
      <c r="AB29">
        <v>9.5420554237803604E-3</v>
      </c>
      <c r="AC29">
        <v>7.329855549219251E-2</v>
      </c>
      <c r="AD29">
        <v>0.176893694208</v>
      </c>
      <c r="AE29">
        <v>67</v>
      </c>
      <c r="AF29">
        <v>-2.4023309126649959E-3</v>
      </c>
      <c r="AG29">
        <v>8.5012288541925444E-3</v>
      </c>
      <c r="AH29">
        <v>9.9240214966712897E-2</v>
      </c>
      <c r="AI29">
        <v>0.20216422195200001</v>
      </c>
      <c r="AJ29">
        <v>67</v>
      </c>
      <c r="AK29">
        <v>-3.3859196837734452E-4</v>
      </c>
      <c r="AL29">
        <v>-2.7084507046018121E-3</v>
      </c>
      <c r="AM29">
        <v>0.1223930425792316</v>
      </c>
      <c r="AN29">
        <v>0.227434749696</v>
      </c>
      <c r="AO29">
        <v>67</v>
      </c>
      <c r="AP29">
        <v>8.8774896766848181E-3</v>
      </c>
      <c r="AQ29">
        <v>8.102889705080208E-3</v>
      </c>
      <c r="AR29">
        <v>0.15836396683413889</v>
      </c>
      <c r="AS29">
        <v>0.25270527743999999</v>
      </c>
    </row>
    <row r="30" spans="1:45" x14ac:dyDescent="0.4">
      <c r="A30" s="3"/>
      <c r="F30">
        <v>68</v>
      </c>
      <c r="G30">
        <v>5.3322977802478487E-3</v>
      </c>
      <c r="H30">
        <v>-4.9619010964986133E-4</v>
      </c>
      <c r="I30">
        <v>-1.7001385071087789E-3</v>
      </c>
      <c r="J30">
        <v>7.5811583232000004E-2</v>
      </c>
      <c r="K30">
        <v>68</v>
      </c>
      <c r="L30">
        <v>-3.3477494898800338E-3</v>
      </c>
      <c r="M30">
        <v>1.036102203251593E-3</v>
      </c>
      <c r="N30">
        <v>4.0754070323020579E-2</v>
      </c>
      <c r="O30">
        <v>0.10108211097600001</v>
      </c>
      <c r="P30">
        <v>68</v>
      </c>
      <c r="Q30">
        <v>2.3028185774373339E-3</v>
      </c>
      <c r="R30">
        <v>-1.160015853402942E-3</v>
      </c>
      <c r="S30">
        <v>6.216255548509772E-2</v>
      </c>
      <c r="T30">
        <v>0.12635263871999999</v>
      </c>
      <c r="U30">
        <v>68</v>
      </c>
      <c r="V30">
        <v>-3.831439269721851E-3</v>
      </c>
      <c r="W30">
        <v>1.3898431642238401E-2</v>
      </c>
      <c r="X30">
        <v>5.6774813204145937E-2</v>
      </c>
      <c r="Y30">
        <v>0.15162316646400001</v>
      </c>
      <c r="Z30">
        <v>68</v>
      </c>
      <c r="AA30">
        <v>-1.7328198959025421E-3</v>
      </c>
      <c r="AB30">
        <v>3.9737871771343821E-3</v>
      </c>
      <c r="AC30">
        <v>9.3419447946858539E-2</v>
      </c>
      <c r="AD30">
        <v>0.176893694208</v>
      </c>
      <c r="AE30">
        <v>68</v>
      </c>
      <c r="AF30">
        <v>-6.1711064656738927E-3</v>
      </c>
      <c r="AG30">
        <v>4.3545112286455558E-3</v>
      </c>
      <c r="AH30">
        <v>0.1221027158353396</v>
      </c>
      <c r="AI30">
        <v>0.20216422195200001</v>
      </c>
      <c r="AJ30">
        <v>68</v>
      </c>
      <c r="AK30">
        <v>5.3639548737931513E-3</v>
      </c>
      <c r="AL30">
        <v>5.3315796987972123E-3</v>
      </c>
      <c r="AM30">
        <v>0.11489241171461741</v>
      </c>
      <c r="AN30">
        <v>0.227434749696</v>
      </c>
      <c r="AO30">
        <v>68</v>
      </c>
      <c r="AP30">
        <v>-3.179789362601142E-3</v>
      </c>
      <c r="AQ30">
        <v>1.1895319514764909E-2</v>
      </c>
      <c r="AR30">
        <v>0.14835433707885989</v>
      </c>
      <c r="AS30">
        <v>0.25270527743999999</v>
      </c>
    </row>
    <row r="31" spans="1:45" x14ac:dyDescent="0.4">
      <c r="A31" s="3">
        <f>(1.4^2-0.5^2)*3.1416*4.8*10^(-3)*9.8</f>
        <v>0.25270527743999999</v>
      </c>
      <c r="F31">
        <v>69</v>
      </c>
      <c r="G31">
        <v>-8.4203485450023486E-4</v>
      </c>
      <c r="H31">
        <v>1.1580289034181679E-3</v>
      </c>
      <c r="I31">
        <v>1.4590866047457469E-2</v>
      </c>
      <c r="J31">
        <v>7.5811583232000004E-2</v>
      </c>
      <c r="K31">
        <v>69</v>
      </c>
      <c r="L31">
        <v>-7.0629029272024674E-4</v>
      </c>
      <c r="M31">
        <v>7.227785284796976E-4</v>
      </c>
      <c r="N31">
        <v>2.5312821624019179E-2</v>
      </c>
      <c r="O31">
        <v>0.10108211097600001</v>
      </c>
      <c r="P31">
        <v>69</v>
      </c>
      <c r="Q31">
        <v>4.3581566587901901E-3</v>
      </c>
      <c r="R31">
        <v>4.5547729856862638E-3</v>
      </c>
      <c r="S31">
        <v>3.0480898162661332E-2</v>
      </c>
      <c r="T31">
        <v>0.12635263871999999</v>
      </c>
      <c r="U31">
        <v>69</v>
      </c>
      <c r="V31">
        <v>1.5313339369371121E-3</v>
      </c>
      <c r="W31">
        <v>-3.9464208007126281E-3</v>
      </c>
      <c r="X31">
        <v>4.1205616884029093E-2</v>
      </c>
      <c r="Y31">
        <v>0.15162316646400001</v>
      </c>
      <c r="Z31">
        <v>69</v>
      </c>
      <c r="AA31">
        <v>-4.6573757243036562E-3</v>
      </c>
      <c r="AB31">
        <v>2.0646378682590669E-3</v>
      </c>
      <c r="AC31">
        <v>7.6921376405362743E-2</v>
      </c>
      <c r="AD31">
        <v>0.176893694208</v>
      </c>
      <c r="AE31">
        <v>69</v>
      </c>
      <c r="AF31">
        <v>5.1969049558874287E-3</v>
      </c>
      <c r="AG31">
        <v>5.181813714560642E-3</v>
      </c>
      <c r="AH31">
        <v>0.1020495617612277</v>
      </c>
      <c r="AI31">
        <v>0.20216422195200001</v>
      </c>
      <c r="AJ31">
        <v>69</v>
      </c>
      <c r="AK31">
        <v>2.294983567214021E-3</v>
      </c>
      <c r="AL31">
        <v>-5.7832600182184139E-3</v>
      </c>
      <c r="AM31">
        <v>0.11565523506764259</v>
      </c>
      <c r="AN31">
        <v>0.227434749696</v>
      </c>
      <c r="AO31">
        <v>69</v>
      </c>
      <c r="AP31">
        <v>6.8895206265147894E-3</v>
      </c>
      <c r="AQ31">
        <v>6.3929650519666016E-3</v>
      </c>
      <c r="AR31">
        <v>0.1458390833862539</v>
      </c>
      <c r="AS31">
        <v>0.25270527743999999</v>
      </c>
    </row>
    <row r="32" spans="1:45" x14ac:dyDescent="0.4">
      <c r="A32" s="3">
        <f>MAX(D2:D26)</f>
        <v>9.4306387928239394E-2</v>
      </c>
      <c r="F32">
        <v>70</v>
      </c>
      <c r="G32">
        <v>3.5192334279889239E-3</v>
      </c>
      <c r="H32">
        <v>-6.4658714727238919E-3</v>
      </c>
      <c r="I32">
        <v>1.537192284444281E-2</v>
      </c>
      <c r="J32">
        <v>7.5811583232000004E-2</v>
      </c>
      <c r="K32">
        <v>70</v>
      </c>
      <c r="L32">
        <v>-7.4050813852853887E-4</v>
      </c>
      <c r="M32">
        <v>3.3679057580795931E-3</v>
      </c>
      <c r="N32">
        <v>3.0912355508792021E-2</v>
      </c>
      <c r="O32">
        <v>0.10108211097600001</v>
      </c>
      <c r="P32">
        <v>70</v>
      </c>
      <c r="Q32">
        <v>-2.611383581493014E-3</v>
      </c>
      <c r="R32">
        <v>-6.041238478293541E-3</v>
      </c>
      <c r="S32">
        <v>2.538845555005045E-2</v>
      </c>
      <c r="T32">
        <v>0.12635263871999999</v>
      </c>
      <c r="U32">
        <v>70</v>
      </c>
      <c r="V32">
        <v>-2.852974392020589E-3</v>
      </c>
      <c r="W32">
        <v>-9.4102519089680516E-4</v>
      </c>
      <c r="X32">
        <v>6.0850591773651617E-2</v>
      </c>
      <c r="Y32">
        <v>0.15162316646400001</v>
      </c>
      <c r="Z32">
        <v>70</v>
      </c>
      <c r="AA32">
        <v>-6.0279916741564862E-4</v>
      </c>
      <c r="AB32">
        <v>3.3200041762348849E-3</v>
      </c>
      <c r="AC32">
        <v>8.4481937729427761E-2</v>
      </c>
      <c r="AD32">
        <v>0.176893694208</v>
      </c>
      <c r="AE32">
        <v>70</v>
      </c>
      <c r="AF32">
        <v>-8.4495994165415672E-3</v>
      </c>
      <c r="AG32">
        <v>-2.964850941960868E-3</v>
      </c>
      <c r="AH32">
        <v>0.10256332131756871</v>
      </c>
      <c r="AI32">
        <v>0.20216422195200001</v>
      </c>
      <c r="AJ32">
        <v>70</v>
      </c>
      <c r="AK32">
        <v>4.8418256258266198E-3</v>
      </c>
      <c r="AL32">
        <v>4.8509084492174351E-3</v>
      </c>
      <c r="AM32">
        <v>0.1238928610762635</v>
      </c>
      <c r="AN32">
        <v>0.227434749696</v>
      </c>
      <c r="AO32">
        <v>70</v>
      </c>
      <c r="AP32">
        <v>4.1094716107005196E-3</v>
      </c>
      <c r="AQ32">
        <v>-3.870237069816298E-3</v>
      </c>
      <c r="AR32">
        <v>0.1464970229641773</v>
      </c>
      <c r="AS32">
        <v>0.25270527743999999</v>
      </c>
    </row>
    <row r="33" spans="1:41" x14ac:dyDescent="0.4">
      <c r="A33" s="3"/>
      <c r="G33"/>
      <c r="H33"/>
      <c r="I33"/>
      <c r="L33"/>
      <c r="M33"/>
      <c r="N33"/>
      <c r="Q33"/>
      <c r="R33"/>
      <c r="S33"/>
    </row>
    <row r="34" spans="1:41" x14ac:dyDescent="0.4">
      <c r="F34" t="s">
        <v>6</v>
      </c>
      <c r="G34"/>
      <c r="H34"/>
      <c r="I34"/>
      <c r="K34" t="s">
        <v>7</v>
      </c>
      <c r="L34"/>
      <c r="M34"/>
      <c r="N34"/>
      <c r="P34" t="s">
        <v>5</v>
      </c>
      <c r="Q34"/>
      <c r="R34"/>
      <c r="S34"/>
      <c r="U34" t="s">
        <v>8</v>
      </c>
      <c r="Z34" t="s">
        <v>9</v>
      </c>
      <c r="AE34" t="s">
        <v>10</v>
      </c>
      <c r="AJ34" t="s">
        <v>11</v>
      </c>
      <c r="AO34" t="s">
        <v>12</v>
      </c>
    </row>
    <row r="35" spans="1:41" x14ac:dyDescent="0.4">
      <c r="P35" s="3"/>
    </row>
    <row r="37" spans="1:41" x14ac:dyDescent="0.4">
      <c r="F37" s="3">
        <f>J2-MAX(I2:I32)</f>
        <v>2.7621073981569981E-2</v>
      </c>
      <c r="K37" s="3">
        <f>O2-MAX(N2:N32)</f>
        <v>3.4611061176331059E-2</v>
      </c>
      <c r="P37" s="3">
        <f>T2-MAX(S2:S32)</f>
        <v>3.2046248268086261E-2</v>
      </c>
      <c r="U37" s="3">
        <f>Y2-MAX(X2:X32)</f>
        <v>3.5968133978261277E-2</v>
      </c>
      <c r="Z37" s="3">
        <f>AD2-MAX(AC2:AC32)</f>
        <v>4.0731793623189766E-2</v>
      </c>
      <c r="AE37" s="3">
        <f>AI2-MAX(AH2:AH32)</f>
        <v>3.688313234142121E-2</v>
      </c>
      <c r="AJ37" s="3">
        <f>AN2-MAX(AM2:AM32)</f>
        <v>4.5811665632562587E-2</v>
      </c>
      <c r="AO37" s="3">
        <f>AS2-MAX(AR2:AR32)</f>
        <v>3.681202176511178E-2</v>
      </c>
    </row>
    <row r="38" spans="1:41" x14ac:dyDescent="0.4">
      <c r="F38" s="3">
        <f>MAX(I2:I32)</f>
        <v>4.8190509250430009E-2</v>
      </c>
      <c r="K38" s="3">
        <f>MAX(N2:N32)</f>
        <v>6.6471049799668946E-2</v>
      </c>
      <c r="P38" s="3">
        <f>MAX(S2:S32)</f>
        <v>9.4306390451913732E-2</v>
      </c>
      <c r="U38" s="3">
        <f>MAX(X2:X32)</f>
        <v>0.1156550324857387</v>
      </c>
      <c r="Z38" s="3">
        <f>MAX(AC2:AC32)</f>
        <v>0.1361619005848102</v>
      </c>
      <c r="AE38" s="3">
        <f>MAX(AH2:AH32)</f>
        <v>0.1652810896105788</v>
      </c>
      <c r="AJ38" s="3">
        <f>MAX(AM2:AM32)</f>
        <v>0.18162308406343741</v>
      </c>
      <c r="AO38" s="3">
        <f>MAX(AR2:AR32)</f>
        <v>0.21589325567488821</v>
      </c>
    </row>
    <row r="43" spans="1:41" x14ac:dyDescent="0.4">
      <c r="A43">
        <v>35</v>
      </c>
      <c r="B43" s="3">
        <v>-0.100307854539835</v>
      </c>
      <c r="C43" s="3">
        <v>2.3657281166917102E-3</v>
      </c>
      <c r="D43" s="3">
        <v>-1.00117176660944E-2</v>
      </c>
      <c r="G43" s="4">
        <v>3</v>
      </c>
      <c r="H43" s="3">
        <v>-2.7621073981569998E-2</v>
      </c>
      <c r="K43">
        <v>3</v>
      </c>
      <c r="L43" s="3">
        <f>F38</f>
        <v>4.8190509250430009E-2</v>
      </c>
      <c r="M43" s="3">
        <f t="shared" ref="M43:M49" si="0">(L44-L43)/1</f>
        <v>1.8280540549238937E-2</v>
      </c>
      <c r="N43" s="3">
        <f>AVERAGE(M43:M49)</f>
        <v>2.3957535203494029E-2</v>
      </c>
    </row>
    <row r="44" spans="1:41" x14ac:dyDescent="0.4">
      <c r="A44">
        <v>45</v>
      </c>
      <c r="B44" s="3">
        <v>8.8407469949314396E-4</v>
      </c>
      <c r="C44" s="3">
        <v>-4.3535658830153203E-4</v>
      </c>
      <c r="D44" s="3">
        <v>7.5053811142299004E-2</v>
      </c>
      <c r="G44" s="4">
        <v>4</v>
      </c>
      <c r="H44" s="3">
        <v>-3.4611061176331101E-2</v>
      </c>
      <c r="K44">
        <v>4</v>
      </c>
      <c r="L44" s="3">
        <f>K38</f>
        <v>6.6471049799668946E-2</v>
      </c>
      <c r="M44" s="3">
        <f t="shared" si="0"/>
        <v>2.7835340652244786E-2</v>
      </c>
    </row>
    <row r="45" spans="1:41" x14ac:dyDescent="0.4">
      <c r="A45">
        <v>55</v>
      </c>
      <c r="B45" s="5">
        <v>-5.76654894952523E-3</v>
      </c>
      <c r="C45" s="3">
        <v>3.6340554608053702E-3</v>
      </c>
      <c r="D45" s="3">
        <v>9.4306387928239394E-2</v>
      </c>
      <c r="G45" s="4">
        <v>5</v>
      </c>
      <c r="H45" s="3">
        <v>-3.2046248268086303E-2</v>
      </c>
      <c r="K45">
        <v>5</v>
      </c>
      <c r="L45" s="3">
        <f>P38</f>
        <v>9.4306390451913732E-2</v>
      </c>
      <c r="M45" s="3">
        <f t="shared" si="0"/>
        <v>2.1348642033824972E-2</v>
      </c>
    </row>
    <row r="46" spans="1:41" x14ac:dyDescent="0.4">
      <c r="A46">
        <v>65</v>
      </c>
      <c r="B46" s="5">
        <v>-5.8428939849469001E-3</v>
      </c>
      <c r="C46" s="3">
        <v>1.8265000180651601E-2</v>
      </c>
      <c r="D46" s="3">
        <v>6.3355971515573595E-2</v>
      </c>
      <c r="G46" s="4">
        <v>6</v>
      </c>
      <c r="H46">
        <v>-3.5968133978261298E-2</v>
      </c>
      <c r="K46">
        <v>6</v>
      </c>
      <c r="L46" s="3">
        <f>U38</f>
        <v>0.1156550324857387</v>
      </c>
      <c r="M46" s="3">
        <f t="shared" si="0"/>
        <v>2.0506868099071499E-2</v>
      </c>
    </row>
    <row r="47" spans="1:41" x14ac:dyDescent="0.4">
      <c r="A47">
        <v>75</v>
      </c>
      <c r="B47" s="5">
        <v>-5.4975656989453801E-4</v>
      </c>
      <c r="C47" s="3">
        <v>3.6107471673199301E-3</v>
      </c>
      <c r="D47" s="3">
        <v>4.1280896331811701E-2</v>
      </c>
      <c r="G47" s="4">
        <v>7</v>
      </c>
      <c r="H47">
        <v>-4.0731793623189801E-2</v>
      </c>
      <c r="K47">
        <v>7</v>
      </c>
      <c r="L47" s="3">
        <f>Z38</f>
        <v>0.1361619005848102</v>
      </c>
      <c r="M47" s="3">
        <f t="shared" si="0"/>
        <v>2.9119189025768599E-2</v>
      </c>
    </row>
    <row r="48" spans="1:41" x14ac:dyDescent="0.4">
      <c r="A48">
        <v>85</v>
      </c>
      <c r="B48" s="5">
        <v>-2.4631080381358398E-3</v>
      </c>
      <c r="C48" s="3">
        <v>4.4118747859923403E-3</v>
      </c>
      <c r="D48" s="3">
        <v>1.32598204911383E-2</v>
      </c>
      <c r="G48" s="4">
        <v>8</v>
      </c>
      <c r="H48">
        <v>-3.6883132341421203E-2</v>
      </c>
      <c r="K48">
        <v>8</v>
      </c>
      <c r="L48" s="3">
        <f>AE38</f>
        <v>0.1652810896105788</v>
      </c>
      <c r="M48" s="3">
        <f t="shared" si="0"/>
        <v>1.634199445285861E-2</v>
      </c>
    </row>
    <row r="49" spans="1:13" x14ac:dyDescent="0.4">
      <c r="A49">
        <v>95</v>
      </c>
      <c r="B49" s="5">
        <v>-6.6657768411555497E-3</v>
      </c>
      <c r="C49" s="3">
        <v>3.6919511858287801E-3</v>
      </c>
      <c r="D49" s="3">
        <v>-1.25899798011876E-2</v>
      </c>
      <c r="G49" s="4">
        <v>9</v>
      </c>
      <c r="H49">
        <v>-4.5811665632562601E-2</v>
      </c>
      <c r="K49">
        <v>9</v>
      </c>
      <c r="L49" s="3">
        <f>AJ38</f>
        <v>0.18162308406343741</v>
      </c>
      <c r="M49" s="3">
        <f t="shared" si="0"/>
        <v>3.4270171611450795E-2</v>
      </c>
    </row>
    <row r="50" spans="1:13" x14ac:dyDescent="0.4">
      <c r="A50">
        <v>105</v>
      </c>
      <c r="B50" s="3">
        <v>4.8432669029956398E-3</v>
      </c>
      <c r="C50" s="3">
        <v>-1.4902123107283101E-2</v>
      </c>
      <c r="D50" s="3">
        <v>-1.36110712588507E-2</v>
      </c>
      <c r="G50" s="4">
        <v>10</v>
      </c>
      <c r="H50">
        <v>-3.6812021765111801E-2</v>
      </c>
      <c r="K50">
        <v>10</v>
      </c>
      <c r="L50" s="3">
        <f>AO38</f>
        <v>0.21589325567488821</v>
      </c>
    </row>
    <row r="51" spans="1:13" x14ac:dyDescent="0.4">
      <c r="A51">
        <v>115</v>
      </c>
      <c r="B51" s="3">
        <v>6.0101965927553797E-4</v>
      </c>
      <c r="C51" s="3">
        <v>-6.9495833394045796E-3</v>
      </c>
      <c r="D51" s="3">
        <v>-3.7232460708492301E-3</v>
      </c>
    </row>
    <row r="52" spans="1:13" x14ac:dyDescent="0.4">
      <c r="A52">
        <v>125</v>
      </c>
      <c r="B52" s="3">
        <v>4.1121545816169896E-3</v>
      </c>
      <c r="C52" s="3">
        <v>1.3623107014638199E-2</v>
      </c>
      <c r="D52" s="3">
        <v>-2.34421342762831E-2</v>
      </c>
    </row>
    <row r="53" spans="1:13" x14ac:dyDescent="0.4">
      <c r="A53">
        <v>135</v>
      </c>
      <c r="B53" s="5">
        <v>-3.7322809066549299E-4</v>
      </c>
      <c r="C53" s="3">
        <v>-5.7818410715700297E-3</v>
      </c>
      <c r="D53" s="3">
        <v>-3.5266410505994099E-2</v>
      </c>
    </row>
    <row r="54" spans="1:13" x14ac:dyDescent="0.4">
      <c r="A54">
        <v>145</v>
      </c>
      <c r="B54" s="5">
        <v>-5.2126753301871397E-3</v>
      </c>
      <c r="C54" s="3">
        <v>-2.81573927189104E-4</v>
      </c>
      <c r="D54" s="3">
        <v>-1.9698841626663698E-2</v>
      </c>
    </row>
  </sheetData>
  <phoneticPr fontId="1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W15"/>
  <sheetViews>
    <sheetView workbookViewId="0">
      <selection activeCell="A15" sqref="A15:C15"/>
    </sheetView>
  </sheetViews>
  <sheetFormatPr defaultRowHeight="18.75" x14ac:dyDescent="0.4"/>
  <sheetData>
    <row r="1" spans="1:23" x14ac:dyDescent="0.4">
      <c r="A1">
        <v>1</v>
      </c>
      <c r="E1">
        <v>1</v>
      </c>
      <c r="I1" t="s">
        <v>48</v>
      </c>
      <c r="M1" t="s">
        <v>59</v>
      </c>
      <c r="Q1" t="s">
        <v>60</v>
      </c>
      <c r="U1" t="s">
        <v>91</v>
      </c>
    </row>
    <row r="2" spans="1:23" x14ac:dyDescent="0.4">
      <c r="E2" t="s">
        <v>1</v>
      </c>
      <c r="F2" t="s">
        <v>2</v>
      </c>
      <c r="G2" t="s">
        <v>3</v>
      </c>
      <c r="I2" t="s">
        <v>1</v>
      </c>
      <c r="J2" t="s">
        <v>2</v>
      </c>
      <c r="K2" t="s">
        <v>3</v>
      </c>
      <c r="M2" t="s">
        <v>1</v>
      </c>
      <c r="N2" t="s">
        <v>2</v>
      </c>
      <c r="O2" t="s">
        <v>3</v>
      </c>
      <c r="Q2" t="s">
        <v>1</v>
      </c>
      <c r="R2" t="s">
        <v>2</v>
      </c>
      <c r="S2" t="s">
        <v>3</v>
      </c>
      <c r="U2" t="s">
        <v>1</v>
      </c>
      <c r="V2" t="s">
        <v>2</v>
      </c>
      <c r="W2" t="s">
        <v>3</v>
      </c>
    </row>
    <row r="3" spans="1:23" x14ac:dyDescent="0.4">
      <c r="E3">
        <v>7.36304997952557E-3</v>
      </c>
      <c r="F3">
        <v>1.127994896200029E-2</v>
      </c>
      <c r="G3">
        <v>3.7978362903673617E-2</v>
      </c>
      <c r="I3">
        <v>1.7609089775546378E-2</v>
      </c>
      <c r="J3">
        <v>3.6418497202644669E-3</v>
      </c>
      <c r="K3">
        <v>6.2301227262492841E-2</v>
      </c>
      <c r="M3">
        <v>-8.9313175238680247E-3</v>
      </c>
      <c r="N3">
        <v>-1.4367332055092949E-2</v>
      </c>
      <c r="O3">
        <v>5.6154603799021832E-2</v>
      </c>
      <c r="Q3">
        <v>-2.708690742392883E-2</v>
      </c>
      <c r="R3">
        <v>-3.1914394988386517E-2</v>
      </c>
      <c r="S3">
        <v>1.641439039151243E-3</v>
      </c>
      <c r="U3">
        <v>1.254165850002554E-3</v>
      </c>
      <c r="V3">
        <v>-8.1912430507773814E-3</v>
      </c>
      <c r="W3">
        <v>7.7447317197798113E-2</v>
      </c>
    </row>
    <row r="5" spans="1:23" x14ac:dyDescent="0.4">
      <c r="A5" t="s">
        <v>92</v>
      </c>
    </row>
    <row r="6" spans="1:23" x14ac:dyDescent="0.4">
      <c r="A6" t="s">
        <v>1</v>
      </c>
      <c r="B6" t="s">
        <v>2</v>
      </c>
      <c r="C6" t="s">
        <v>3</v>
      </c>
    </row>
    <row r="7" spans="1:23" x14ac:dyDescent="0.4">
      <c r="A7">
        <v>1.521190564112085E-2</v>
      </c>
      <c r="B7">
        <v>2.155306781566587E-2</v>
      </c>
      <c r="C7">
        <v>0.119698945631667</v>
      </c>
    </row>
    <row r="9" spans="1:23" x14ac:dyDescent="0.4">
      <c r="A9" t="s">
        <v>93</v>
      </c>
    </row>
    <row r="10" spans="1:23" x14ac:dyDescent="0.4">
      <c r="A10" t="s">
        <v>1</v>
      </c>
      <c r="B10" t="s">
        <v>2</v>
      </c>
      <c r="C10" t="s">
        <v>3</v>
      </c>
    </row>
    <row r="11" spans="1:23" x14ac:dyDescent="0.4">
      <c r="A11">
        <v>1.7078980317184279E-2</v>
      </c>
      <c r="B11">
        <v>-2.4035430179424321E-4</v>
      </c>
      <c r="C11">
        <v>0.1021844062898835</v>
      </c>
    </row>
    <row r="13" spans="1:23" x14ac:dyDescent="0.4">
      <c r="A13" t="s">
        <v>94</v>
      </c>
    </row>
    <row r="14" spans="1:23" x14ac:dyDescent="0.4">
      <c r="A14" t="s">
        <v>1</v>
      </c>
      <c r="B14" t="s">
        <v>2</v>
      </c>
      <c r="C14" t="s">
        <v>3</v>
      </c>
    </row>
    <row r="15" spans="1:23" x14ac:dyDescent="0.4">
      <c r="A15">
        <v>8.5905249789587617E-3</v>
      </c>
      <c r="B15">
        <v>-1.483369346046591E-2</v>
      </c>
      <c r="C15">
        <v>0.1223843753682279</v>
      </c>
    </row>
  </sheetData>
  <phoneticPr fontId="1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3"/>
  <dimension ref="A1"/>
  <sheetViews>
    <sheetView topLeftCell="M22" zoomScaleNormal="100" workbookViewId="0">
      <selection activeCell="BO191" sqref="BO191"/>
    </sheetView>
  </sheetViews>
  <sheetFormatPr defaultRowHeight="18.75" x14ac:dyDescent="0.4"/>
  <sheetData/>
  <phoneticPr fontId="1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C73"/>
  <sheetViews>
    <sheetView topLeftCell="A22" zoomScaleNormal="100" workbookViewId="0">
      <selection activeCell="F36" sqref="F36"/>
    </sheetView>
  </sheetViews>
  <sheetFormatPr defaultRowHeight="18.75" x14ac:dyDescent="0.4"/>
  <cols>
    <col min="2" max="4" width="9.375" style="3" bestFit="1" customWidth="1"/>
    <col min="7" max="8" width="9.375" style="3" bestFit="1" customWidth="1"/>
    <col min="9" max="9" width="9.125" style="3" bestFit="1" customWidth="1"/>
    <col min="12" max="14" width="9" style="3" customWidth="1"/>
    <col min="17" max="18" width="9.375" style="3" bestFit="1" customWidth="1"/>
    <col min="19" max="19" width="9.125" style="3" bestFit="1" customWidth="1"/>
  </cols>
  <sheetData>
    <row r="1" spans="1:55" x14ac:dyDescent="0.4">
      <c r="A1" t="s">
        <v>0</v>
      </c>
      <c r="B1" t="s">
        <v>1</v>
      </c>
      <c r="C1" t="s">
        <v>2</v>
      </c>
      <c r="D1" t="s">
        <v>3</v>
      </c>
      <c r="E1">
        <v>1</v>
      </c>
      <c r="F1" t="s">
        <v>0</v>
      </c>
      <c r="G1" t="s">
        <v>1</v>
      </c>
      <c r="H1" t="s">
        <v>2</v>
      </c>
      <c r="I1" t="s">
        <v>3</v>
      </c>
      <c r="J1">
        <v>2</v>
      </c>
      <c r="K1" t="s">
        <v>0</v>
      </c>
      <c r="L1" t="s">
        <v>1</v>
      </c>
      <c r="M1" t="s">
        <v>2</v>
      </c>
      <c r="N1" t="s">
        <v>3</v>
      </c>
      <c r="O1">
        <v>3</v>
      </c>
      <c r="P1" t="s">
        <v>0</v>
      </c>
      <c r="Q1" t="s">
        <v>1</v>
      </c>
      <c r="R1" t="s">
        <v>2</v>
      </c>
      <c r="S1" t="s">
        <v>3</v>
      </c>
      <c r="T1">
        <v>4</v>
      </c>
      <c r="U1" t="s">
        <v>0</v>
      </c>
      <c r="V1" t="s">
        <v>1</v>
      </c>
      <c r="W1" t="s">
        <v>2</v>
      </c>
      <c r="X1" t="s">
        <v>3</v>
      </c>
      <c r="Y1">
        <v>5</v>
      </c>
      <c r="Z1" t="s">
        <v>0</v>
      </c>
      <c r="AA1" t="s">
        <v>1</v>
      </c>
      <c r="AB1" t="s">
        <v>2</v>
      </c>
      <c r="AC1" t="s">
        <v>3</v>
      </c>
      <c r="AD1">
        <v>6</v>
      </c>
      <c r="AE1" t="s">
        <v>0</v>
      </c>
      <c r="AF1" t="s">
        <v>1</v>
      </c>
      <c r="AG1" t="s">
        <v>2</v>
      </c>
      <c r="AH1" t="s">
        <v>3</v>
      </c>
      <c r="AI1">
        <v>7</v>
      </c>
      <c r="AJ1" t="s">
        <v>0</v>
      </c>
      <c r="AK1" t="s">
        <v>1</v>
      </c>
      <c r="AL1" t="s">
        <v>2</v>
      </c>
      <c r="AM1" t="s">
        <v>3</v>
      </c>
      <c r="AN1">
        <v>8</v>
      </c>
      <c r="AO1" t="s">
        <v>0</v>
      </c>
      <c r="AP1" t="s">
        <v>1</v>
      </c>
      <c r="AQ1" t="s">
        <v>2</v>
      </c>
      <c r="AR1" t="s">
        <v>3</v>
      </c>
      <c r="AS1">
        <v>9</v>
      </c>
      <c r="AT1" t="s">
        <v>0</v>
      </c>
      <c r="AU1" t="s">
        <v>1</v>
      </c>
      <c r="AV1" t="s">
        <v>2</v>
      </c>
      <c r="AW1" t="s">
        <v>3</v>
      </c>
      <c r="AX1">
        <v>10</v>
      </c>
      <c r="AY1" t="s">
        <v>0</v>
      </c>
      <c r="AZ1" t="s">
        <v>1</v>
      </c>
      <c r="BA1" t="s">
        <v>2</v>
      </c>
      <c r="BB1" t="s">
        <v>3</v>
      </c>
      <c r="BC1">
        <v>11</v>
      </c>
    </row>
    <row r="2" spans="1:55" x14ac:dyDescent="0.4">
      <c r="A2">
        <v>40</v>
      </c>
      <c r="B2">
        <v>7.5732367862206672E-3</v>
      </c>
      <c r="C2">
        <v>-5.9272766924881298E-3</v>
      </c>
      <c r="D2">
        <v>-1.254926028198153E-3</v>
      </c>
      <c r="E2">
        <f t="shared" ref="E2:E32" si="0">(0.8^2-0.5^2)*3.1416*0.5*4.8*10^(-3)*9.8</f>
        <v>2.8817268480000009E-2</v>
      </c>
      <c r="F2">
        <v>40</v>
      </c>
      <c r="G2">
        <v>1.143249801132825E-2</v>
      </c>
      <c r="H2">
        <v>3.9590640341527787E-5</v>
      </c>
      <c r="I2">
        <v>9.1914352192298647E-4</v>
      </c>
      <c r="J2">
        <f t="shared" ref="J2:J32" si="1">(0.9^2-0.5^2)*3.1416*0.5*4.8*10^(-3)*9.8</f>
        <v>4.1378641920000014E-2</v>
      </c>
      <c r="K2">
        <v>40</v>
      </c>
      <c r="L2">
        <v>5.0658083668182197E-3</v>
      </c>
      <c r="M2">
        <v>-5.7372089488749957E-3</v>
      </c>
      <c r="N2">
        <v>-2.6837667470559312E-3</v>
      </c>
      <c r="O2">
        <f t="shared" ref="O2:O32" si="2">(1^2-0.5^2)*3.1416*0.5*4.8*10^(-3)*9.8</f>
        <v>5.5417823999999997E-2</v>
      </c>
      <c r="P2">
        <v>40</v>
      </c>
      <c r="Q2" s="3">
        <v>1.60400223250221E-3</v>
      </c>
      <c r="R2" s="3">
        <v>4.1375077971740502E-3</v>
      </c>
      <c r="S2" s="3">
        <v>1.17512228748477E-2</v>
      </c>
      <c r="T2">
        <f t="shared" ref="T2:T32" si="3">(1.1^2-0.5^2)*3.1416*0.5*4.8*10^(-3)*9.8</f>
        <v>7.0934814720000003E-2</v>
      </c>
      <c r="U2">
        <v>40</v>
      </c>
      <c r="V2">
        <v>7.2795577401384426E-3</v>
      </c>
      <c r="W2">
        <v>6.7655757031906752E-4</v>
      </c>
      <c r="X2">
        <v>1.363276193113523E-2</v>
      </c>
      <c r="Y2">
        <f t="shared" ref="Y2:Y32" si="4">(1.2^2-0.5^2)*3.1416*0.5*4.8*10^(-3)*9.8</f>
        <v>8.7929614079999996E-2</v>
      </c>
      <c r="Z2">
        <v>40</v>
      </c>
      <c r="AA2">
        <v>1.509688260701332E-3</v>
      </c>
      <c r="AB2">
        <v>1.9026453932710231E-3</v>
      </c>
      <c r="AC2">
        <v>3.2180926644711373E-2</v>
      </c>
      <c r="AD2">
        <f t="shared" ref="AD2:AD32" si="5">(1.3^2-0.5^2)*3.1416*0.5*4.8*10^(-3)*9.8</f>
        <v>0.10640222208000003</v>
      </c>
      <c r="AE2">
        <v>40</v>
      </c>
      <c r="AF2">
        <v>-3.0251992044718831E-3</v>
      </c>
      <c r="AG2">
        <v>-6.9598658905094916E-3</v>
      </c>
      <c r="AH2">
        <v>4.4445179718261951E-2</v>
      </c>
      <c r="AI2">
        <f t="shared" ref="AI2:AI32" si="6">(1.4^2-0.5^2)*3.1416*0.5*4.8*10^(-3)*9.8</f>
        <v>0.12635263871999999</v>
      </c>
      <c r="AJ2">
        <v>40</v>
      </c>
      <c r="AK2">
        <v>-1.287198881068927E-4</v>
      </c>
      <c r="AL2">
        <v>-5.4259980660922606E-3</v>
      </c>
      <c r="AM2">
        <v>6.1050074487017311E-2</v>
      </c>
      <c r="AN2">
        <f t="shared" ref="AN2:AN32" si="7">(1.5^2-0.5^2)*3.1416*0.5*4.8*10^(-3)*9.8</f>
        <v>0.14778086400000001</v>
      </c>
      <c r="AO2">
        <v>40</v>
      </c>
      <c r="AP2">
        <v>5.4762591564826314E-3</v>
      </c>
      <c r="AQ2">
        <v>-4.4509120699494651E-3</v>
      </c>
      <c r="AR2">
        <v>6.8231794302115123E-2</v>
      </c>
      <c r="AS2">
        <f t="shared" ref="AS2:AS32" si="8">(1.6^2-0.5^2)*3.1416*0.5*4.8*10^(-3)*9.8</f>
        <v>0.17068689792000002</v>
      </c>
      <c r="AT2">
        <v>40</v>
      </c>
      <c r="AU2">
        <v>5.0622231723569146E-3</v>
      </c>
      <c r="AV2">
        <v>-1.1145769457477259E-3</v>
      </c>
      <c r="AW2">
        <v>0.1003155912290188</v>
      </c>
      <c r="AX2">
        <f t="shared" ref="AX2:AX32" si="9">(1.7^2-0.5^2)*3.1416*0.5*4.8*10^(-3)*9.8</f>
        <v>0.19507074047999998</v>
      </c>
      <c r="AY2">
        <v>40</v>
      </c>
      <c r="AZ2">
        <v>-2.62619060750137E-3</v>
      </c>
      <c r="BA2">
        <v>4.4094773344727949E-4</v>
      </c>
      <c r="BB2">
        <v>0.1351130312016994</v>
      </c>
      <c r="BC2">
        <f t="shared" ref="BC2:BC32" si="10">(1.8^2-0.5^2)*3.1416*0.5*4.8*10^(-3)*9.8</f>
        <v>0.22093239168000003</v>
      </c>
    </row>
    <row r="3" spans="1:55" x14ac:dyDescent="0.4">
      <c r="A3">
        <v>41</v>
      </c>
      <c r="B3">
        <v>1.0303016035417979E-2</v>
      </c>
      <c r="C3">
        <v>8.38347372274976E-3</v>
      </c>
      <c r="D3">
        <v>-8.8330946309127939E-3</v>
      </c>
      <c r="E3">
        <f t="shared" si="0"/>
        <v>2.8817268480000009E-2</v>
      </c>
      <c r="F3">
        <v>41</v>
      </c>
      <c r="G3">
        <v>4.6422701454570323E-3</v>
      </c>
      <c r="H3">
        <v>6.8033101824493359E-3</v>
      </c>
      <c r="I3">
        <v>3.7668026224270401E-4</v>
      </c>
      <c r="J3">
        <f t="shared" si="1"/>
        <v>4.1378641920000014E-2</v>
      </c>
      <c r="K3">
        <v>41</v>
      </c>
      <c r="L3">
        <v>5.1646833314182286E-3</v>
      </c>
      <c r="M3">
        <v>5.1946770150269168E-4</v>
      </c>
      <c r="N3">
        <v>3.2079478875835258E-4</v>
      </c>
      <c r="O3">
        <f t="shared" si="2"/>
        <v>5.5417823999999997E-2</v>
      </c>
      <c r="P3">
        <v>41</v>
      </c>
      <c r="Q3" s="3">
        <v>-3.4224676011040899E-3</v>
      </c>
      <c r="R3" s="3">
        <v>-1.52808784828493E-3</v>
      </c>
      <c r="S3" s="3">
        <v>1.8737135333908101E-2</v>
      </c>
      <c r="T3">
        <f t="shared" si="3"/>
        <v>7.0934814720000003E-2</v>
      </c>
      <c r="U3">
        <v>41</v>
      </c>
      <c r="V3">
        <v>-1.8454515521936241E-3</v>
      </c>
      <c r="W3">
        <v>1.466442943608029E-3</v>
      </c>
      <c r="X3">
        <v>3.9875695405613837E-2</v>
      </c>
      <c r="Y3">
        <f t="shared" si="4"/>
        <v>8.7929614079999996E-2</v>
      </c>
      <c r="Z3">
        <v>41</v>
      </c>
      <c r="AA3">
        <v>-7.0046565103291042E-3</v>
      </c>
      <c r="AB3">
        <v>-3.0440589144492699E-3</v>
      </c>
      <c r="AC3">
        <v>4.6897791416184581E-2</v>
      </c>
      <c r="AD3">
        <f t="shared" si="5"/>
        <v>0.10640222208000003</v>
      </c>
      <c r="AE3">
        <v>41</v>
      </c>
      <c r="AF3">
        <v>1.245040641273503E-3</v>
      </c>
      <c r="AG3">
        <v>7.6011114187876758E-4</v>
      </c>
      <c r="AH3">
        <v>7.1118307492046534E-2</v>
      </c>
      <c r="AI3">
        <f t="shared" si="6"/>
        <v>0.12635263871999999</v>
      </c>
      <c r="AJ3">
        <v>41</v>
      </c>
      <c r="AK3">
        <v>-5.9485202961880304E-3</v>
      </c>
      <c r="AL3">
        <v>-5.7625235095732394E-4</v>
      </c>
      <c r="AM3">
        <v>7.9191956898125193E-2</v>
      </c>
      <c r="AN3">
        <f t="shared" si="7"/>
        <v>0.14778086400000001</v>
      </c>
      <c r="AO3">
        <v>41</v>
      </c>
      <c r="AP3">
        <v>5.5194384225001978E-3</v>
      </c>
      <c r="AQ3">
        <v>-9.5889682837212355E-3</v>
      </c>
      <c r="AR3">
        <v>9.668107372683192E-2</v>
      </c>
      <c r="AS3">
        <f t="shared" si="8"/>
        <v>0.17068689792000002</v>
      </c>
      <c r="AT3">
        <v>41</v>
      </c>
      <c r="AU3">
        <v>-1.8116442643139449E-3</v>
      </c>
      <c r="AV3">
        <v>-5.4468143166074073E-3</v>
      </c>
      <c r="AW3">
        <v>0.13108839157250399</v>
      </c>
      <c r="AX3">
        <f t="shared" si="9"/>
        <v>0.19507074047999998</v>
      </c>
      <c r="AY3">
        <v>41</v>
      </c>
      <c r="AZ3">
        <v>-7.6813375197138495E-4</v>
      </c>
      <c r="BA3">
        <v>-3.5257201804640972E-3</v>
      </c>
      <c r="BB3">
        <v>0.13806061090466229</v>
      </c>
      <c r="BC3">
        <f t="shared" si="10"/>
        <v>0.22093239168000003</v>
      </c>
    </row>
    <row r="4" spans="1:55" x14ac:dyDescent="0.4">
      <c r="A4">
        <v>42</v>
      </c>
      <c r="B4">
        <v>4.3233625078622634E-3</v>
      </c>
      <c r="C4">
        <v>-2.5506251141426059E-3</v>
      </c>
      <c r="D4">
        <v>3.2658358865689822E-3</v>
      </c>
      <c r="E4">
        <f t="shared" si="0"/>
        <v>2.8817268480000009E-2</v>
      </c>
      <c r="F4">
        <v>42</v>
      </c>
      <c r="G4">
        <v>3.3209596624195429E-3</v>
      </c>
      <c r="H4">
        <v>1.4968537682591931E-3</v>
      </c>
      <c r="I4">
        <v>-3.761212708891422E-3</v>
      </c>
      <c r="J4">
        <f t="shared" si="1"/>
        <v>4.1378641920000014E-2</v>
      </c>
      <c r="K4">
        <v>42</v>
      </c>
      <c r="L4">
        <v>1.025634803890237E-3</v>
      </c>
      <c r="M4">
        <v>-2.2391666147603341E-3</v>
      </c>
      <c r="N4">
        <v>1.205967828700767E-2</v>
      </c>
      <c r="O4">
        <f t="shared" si="2"/>
        <v>5.5417823999999997E-2</v>
      </c>
      <c r="P4">
        <v>42</v>
      </c>
      <c r="Q4" s="3">
        <v>2.7039657931700301E-3</v>
      </c>
      <c r="R4" s="3">
        <v>-2.2314521961181101E-3</v>
      </c>
      <c r="S4" s="3">
        <v>2.5663303728939001E-2</v>
      </c>
      <c r="T4">
        <f t="shared" si="3"/>
        <v>7.0934814720000003E-2</v>
      </c>
      <c r="U4">
        <v>42</v>
      </c>
      <c r="V4">
        <v>2.1189330631665149E-3</v>
      </c>
      <c r="W4">
        <v>-1.414228735231404E-3</v>
      </c>
      <c r="X4">
        <v>4.0724917455016607E-2</v>
      </c>
      <c r="Y4">
        <f t="shared" si="4"/>
        <v>8.7929614079999996E-2</v>
      </c>
      <c r="Z4">
        <v>42</v>
      </c>
      <c r="AA4">
        <v>-1.787339133823683E-3</v>
      </c>
      <c r="AB4">
        <v>-9.4098805224883224E-5</v>
      </c>
      <c r="AC4">
        <v>5.0610672146786689E-2</v>
      </c>
      <c r="AD4">
        <f t="shared" si="5"/>
        <v>0.10640222208000003</v>
      </c>
      <c r="AE4">
        <v>42</v>
      </c>
      <c r="AF4">
        <v>-1.828891102544039E-3</v>
      </c>
      <c r="AG4">
        <v>-1.3896808458114429E-3</v>
      </c>
      <c r="AH4">
        <v>6.1960770347506779E-2</v>
      </c>
      <c r="AI4">
        <f t="shared" si="6"/>
        <v>0.12635263871999999</v>
      </c>
      <c r="AJ4">
        <v>42</v>
      </c>
      <c r="AK4">
        <v>-3.1267837573694781E-3</v>
      </c>
      <c r="AL4">
        <v>-4.9257942193802926E-4</v>
      </c>
      <c r="AM4">
        <v>8.1875213898664118E-2</v>
      </c>
      <c r="AN4">
        <f t="shared" si="7"/>
        <v>0.14778086400000001</v>
      </c>
      <c r="AO4">
        <v>42</v>
      </c>
      <c r="AP4">
        <v>-3.4673867625050962E-3</v>
      </c>
      <c r="AQ4">
        <v>6.2181461314980554E-3</v>
      </c>
      <c r="AR4">
        <v>9.1223497775377541E-2</v>
      </c>
      <c r="AS4">
        <f t="shared" si="8"/>
        <v>0.17068689792000002</v>
      </c>
      <c r="AT4">
        <v>42</v>
      </c>
      <c r="AU4">
        <v>1.2365661909113781E-2</v>
      </c>
      <c r="AV4">
        <v>1.133025343146205E-2</v>
      </c>
      <c r="AW4">
        <v>0.13006180254097041</v>
      </c>
      <c r="AX4">
        <f t="shared" si="9"/>
        <v>0.19507074047999998</v>
      </c>
      <c r="AY4">
        <v>42</v>
      </c>
      <c r="AZ4">
        <v>1.6451096997827811E-3</v>
      </c>
      <c r="BA4">
        <v>1.4601217425332959E-3</v>
      </c>
      <c r="BB4">
        <v>0.15674082553290111</v>
      </c>
      <c r="BC4">
        <f t="shared" si="10"/>
        <v>0.22093239168000003</v>
      </c>
    </row>
    <row r="5" spans="1:55" x14ac:dyDescent="0.4">
      <c r="A5">
        <v>43</v>
      </c>
      <c r="B5">
        <v>5.1757978420052487E-3</v>
      </c>
      <c r="C5">
        <v>-4.2335235455078406E-3</v>
      </c>
      <c r="D5">
        <v>5.5003362530637364E-4</v>
      </c>
      <c r="E5">
        <f t="shared" si="0"/>
        <v>2.8817268480000009E-2</v>
      </c>
      <c r="F5">
        <v>43</v>
      </c>
      <c r="G5">
        <v>2.2734442529078161E-3</v>
      </c>
      <c r="H5">
        <v>4.5457878670608987E-3</v>
      </c>
      <c r="I5">
        <v>8.9140196965536815E-3</v>
      </c>
      <c r="J5">
        <f t="shared" si="1"/>
        <v>4.1378641920000014E-2</v>
      </c>
      <c r="K5">
        <v>43</v>
      </c>
      <c r="L5">
        <v>2.0060413467056738E-3</v>
      </c>
      <c r="M5">
        <v>7.2995842599155956E-3</v>
      </c>
      <c r="N5">
        <v>1.4354984659251641E-2</v>
      </c>
      <c r="O5">
        <f t="shared" si="2"/>
        <v>5.5417823999999997E-2</v>
      </c>
      <c r="P5">
        <v>43</v>
      </c>
      <c r="Q5" s="3">
        <v>-1.1573871525826201E-3</v>
      </c>
      <c r="R5" s="3">
        <v>5.8647578444687501E-3</v>
      </c>
      <c r="S5" s="3">
        <v>3.0736238516230401E-2</v>
      </c>
      <c r="T5">
        <f t="shared" si="3"/>
        <v>7.0934814720000003E-2</v>
      </c>
      <c r="U5">
        <v>43</v>
      </c>
      <c r="V5">
        <v>-5.3698169905990606E-3</v>
      </c>
      <c r="W5">
        <v>7.2683638840664944E-3</v>
      </c>
      <c r="X5">
        <v>5.0440392138278833E-2</v>
      </c>
      <c r="Y5">
        <f t="shared" si="4"/>
        <v>8.7929614079999996E-2</v>
      </c>
      <c r="Z5">
        <v>43</v>
      </c>
      <c r="AA5">
        <v>-3.204076152862308E-3</v>
      </c>
      <c r="AB5">
        <v>-1.2208596732007609E-3</v>
      </c>
      <c r="AC5">
        <v>4.6178176645746943E-2</v>
      </c>
      <c r="AD5">
        <f t="shared" si="5"/>
        <v>0.10640222208000003</v>
      </c>
      <c r="AE5">
        <v>43</v>
      </c>
      <c r="AF5">
        <v>2.8175798229980809E-3</v>
      </c>
      <c r="AG5">
        <v>4.2310406183642211E-3</v>
      </c>
      <c r="AH5">
        <v>6.7891299004354977E-2</v>
      </c>
      <c r="AI5">
        <f t="shared" si="6"/>
        <v>0.12635263871999999</v>
      </c>
      <c r="AJ5">
        <v>43</v>
      </c>
      <c r="AK5">
        <v>-4.5048451032466026E-3</v>
      </c>
      <c r="AL5">
        <v>4.118295519479581E-3</v>
      </c>
      <c r="AM5">
        <v>7.5436419268765417E-2</v>
      </c>
      <c r="AN5">
        <f t="shared" si="7"/>
        <v>0.14778086400000001</v>
      </c>
      <c r="AO5">
        <v>43</v>
      </c>
      <c r="AP5">
        <v>2.3321361433998032E-3</v>
      </c>
      <c r="AQ5">
        <v>-4.0737031898658883E-3</v>
      </c>
      <c r="AR5">
        <v>0.1088310464102084</v>
      </c>
      <c r="AS5">
        <f t="shared" si="8"/>
        <v>0.17068689792000002</v>
      </c>
      <c r="AT5">
        <v>43</v>
      </c>
      <c r="AU5">
        <v>1.1379658828086151E-2</v>
      </c>
      <c r="AV5">
        <v>-7.6822847573471981E-3</v>
      </c>
      <c r="AW5">
        <v>0.12275360377191211</v>
      </c>
      <c r="AX5">
        <f t="shared" si="9"/>
        <v>0.19507074047999998</v>
      </c>
      <c r="AY5">
        <v>43</v>
      </c>
      <c r="AZ5">
        <v>2.479719236828405E-3</v>
      </c>
      <c r="BA5">
        <v>4.5242563629851497E-3</v>
      </c>
      <c r="BB5">
        <v>0.1562913157838762</v>
      </c>
      <c r="BC5">
        <f t="shared" si="10"/>
        <v>0.22093239168000003</v>
      </c>
    </row>
    <row r="6" spans="1:55" x14ac:dyDescent="0.4">
      <c r="A6">
        <v>44</v>
      </c>
      <c r="B6">
        <v>3.2292679734459901E-3</v>
      </c>
      <c r="C6">
        <v>5.6103724400357836E-3</v>
      </c>
      <c r="D6">
        <v>9.7565934943105639E-3</v>
      </c>
      <c r="E6">
        <f t="shared" si="0"/>
        <v>2.8817268480000009E-2</v>
      </c>
      <c r="F6">
        <v>44</v>
      </c>
      <c r="G6">
        <v>-2.0828523813142359E-3</v>
      </c>
      <c r="H6">
        <v>3.077416036187382E-3</v>
      </c>
      <c r="I6">
        <v>8.9392205303463479E-3</v>
      </c>
      <c r="J6">
        <f t="shared" si="1"/>
        <v>4.1378641920000014E-2</v>
      </c>
      <c r="K6">
        <v>44</v>
      </c>
      <c r="L6">
        <v>-1.342194610296811E-5</v>
      </c>
      <c r="M6">
        <v>5.3432395516706593E-3</v>
      </c>
      <c r="N6">
        <v>1.5923979150977138E-2</v>
      </c>
      <c r="O6">
        <f t="shared" si="2"/>
        <v>5.5417823999999997E-2</v>
      </c>
      <c r="P6">
        <v>44</v>
      </c>
      <c r="Q6" s="3">
        <v>6.81268304897336E-3</v>
      </c>
      <c r="R6" s="3">
        <v>2.7785451129188699E-3</v>
      </c>
      <c r="S6" s="3">
        <v>2.0658119075033898E-2</v>
      </c>
      <c r="T6">
        <f t="shared" si="3"/>
        <v>7.0934814720000003E-2</v>
      </c>
      <c r="U6">
        <v>44</v>
      </c>
      <c r="V6">
        <v>3.3664495279044681E-3</v>
      </c>
      <c r="W6">
        <v>-2.3219182035207199E-3</v>
      </c>
      <c r="X6">
        <v>3.0623628903350821E-2</v>
      </c>
      <c r="Y6">
        <f t="shared" si="4"/>
        <v>8.7929614079999996E-2</v>
      </c>
      <c r="Z6">
        <v>44</v>
      </c>
      <c r="AA6">
        <v>3.7702554590035311E-3</v>
      </c>
      <c r="AB6">
        <v>4.7791078973421636E-3</v>
      </c>
      <c r="AC6">
        <v>5.356412320968456E-2</v>
      </c>
      <c r="AD6">
        <f t="shared" si="5"/>
        <v>0.10640222208000003</v>
      </c>
      <c r="AE6">
        <v>44</v>
      </c>
      <c r="AF6">
        <v>2.0266432932635851E-3</v>
      </c>
      <c r="AG6">
        <v>-2.9047110973737028E-4</v>
      </c>
      <c r="AH6">
        <v>7.769845258244111E-2</v>
      </c>
      <c r="AI6">
        <f t="shared" si="6"/>
        <v>0.12635263871999999</v>
      </c>
      <c r="AJ6">
        <v>44</v>
      </c>
      <c r="AK6">
        <v>5.6913900664919094E-3</v>
      </c>
      <c r="AL6">
        <v>3.2680091112291761E-3</v>
      </c>
      <c r="AM6">
        <v>9.2589253298645591E-2</v>
      </c>
      <c r="AN6">
        <f t="shared" si="7"/>
        <v>0.14778086400000001</v>
      </c>
      <c r="AO6">
        <v>44</v>
      </c>
      <c r="AP6">
        <v>-1.216570698285053E-3</v>
      </c>
      <c r="AQ6">
        <v>4.0458658959836051E-3</v>
      </c>
      <c r="AR6">
        <v>0.11415591377653039</v>
      </c>
      <c r="AS6">
        <f t="shared" si="8"/>
        <v>0.17068689792000002</v>
      </c>
      <c r="AT6">
        <v>44</v>
      </c>
      <c r="AU6">
        <v>-9.2627751467314902E-4</v>
      </c>
      <c r="AV6">
        <v>8.769270060351152E-3</v>
      </c>
      <c r="AW6">
        <v>0.1281749653726065</v>
      </c>
      <c r="AX6">
        <f t="shared" si="9"/>
        <v>0.19507074047999998</v>
      </c>
      <c r="AY6">
        <v>44</v>
      </c>
      <c r="AZ6">
        <v>4.0635618764156981E-3</v>
      </c>
      <c r="BA6">
        <v>8.2589803372412444E-3</v>
      </c>
      <c r="BB6">
        <v>0.16781285952164571</v>
      </c>
      <c r="BC6">
        <f t="shared" si="10"/>
        <v>0.22093239168000003</v>
      </c>
    </row>
    <row r="7" spans="1:55" x14ac:dyDescent="0.4">
      <c r="A7">
        <v>45</v>
      </c>
      <c r="B7">
        <v>5.3189515059438755E-4</v>
      </c>
      <c r="C7">
        <v>-5.7648245426781663E-3</v>
      </c>
      <c r="D7">
        <v>1.142502757624005E-2</v>
      </c>
      <c r="E7">
        <f t="shared" si="0"/>
        <v>2.8817268480000009E-2</v>
      </c>
      <c r="F7">
        <v>45</v>
      </c>
      <c r="G7">
        <v>1.223576536080199E-3</v>
      </c>
      <c r="H7">
        <v>5.496768369341036E-3</v>
      </c>
      <c r="I7">
        <v>8.6152612878916245E-3</v>
      </c>
      <c r="J7">
        <f t="shared" si="1"/>
        <v>4.1378641920000014E-2</v>
      </c>
      <c r="K7">
        <v>45</v>
      </c>
      <c r="L7">
        <v>1.151625373974947E-3</v>
      </c>
      <c r="M7">
        <v>6.2933002192853919E-3</v>
      </c>
      <c r="N7">
        <v>1.371270479145114E-2</v>
      </c>
      <c r="O7">
        <f t="shared" si="2"/>
        <v>5.5417823999999997E-2</v>
      </c>
      <c r="P7">
        <v>45</v>
      </c>
      <c r="Q7" s="3">
        <v>5.8089674990781303E-3</v>
      </c>
      <c r="R7" s="3">
        <v>-9.7078593668590892E-3</v>
      </c>
      <c r="S7" s="3">
        <v>3.3770288061575601E-2</v>
      </c>
      <c r="T7">
        <f t="shared" si="3"/>
        <v>7.0934814720000003E-2</v>
      </c>
      <c r="U7">
        <v>45</v>
      </c>
      <c r="V7">
        <v>7.5382632272928034E-3</v>
      </c>
      <c r="W7">
        <v>-3.2721174215141671E-3</v>
      </c>
      <c r="X7">
        <v>3.799056026771136E-2</v>
      </c>
      <c r="Y7">
        <f t="shared" si="4"/>
        <v>8.7929614079999996E-2</v>
      </c>
      <c r="Z7">
        <v>45</v>
      </c>
      <c r="AA7">
        <v>-7.1176579476725163E-3</v>
      </c>
      <c r="AB7">
        <v>6.2316298224615932E-4</v>
      </c>
      <c r="AC7">
        <v>5.1871263498277739E-2</v>
      </c>
      <c r="AD7">
        <f t="shared" si="5"/>
        <v>0.10640222208000003</v>
      </c>
      <c r="AE7">
        <v>45</v>
      </c>
      <c r="AF7">
        <v>8.8407469948334743E-4</v>
      </c>
      <c r="AG7">
        <v>-4.3535658826407121E-4</v>
      </c>
      <c r="AH7">
        <v>7.5053811142152468E-2</v>
      </c>
      <c r="AI7">
        <f t="shared" si="6"/>
        <v>0.12635263871999999</v>
      </c>
      <c r="AJ7">
        <v>45</v>
      </c>
      <c r="AK7">
        <v>6.5067308520406417E-3</v>
      </c>
      <c r="AL7">
        <v>7.0278516418195735E-4</v>
      </c>
      <c r="AM7">
        <v>9.4662837800097724E-2</v>
      </c>
      <c r="AN7">
        <f t="shared" si="7"/>
        <v>0.14778086400000001</v>
      </c>
      <c r="AO7">
        <v>45</v>
      </c>
      <c r="AP7">
        <v>4.7785382143309494E-3</v>
      </c>
      <c r="AQ7">
        <v>4.3173500244188092E-3</v>
      </c>
      <c r="AR7">
        <v>0.1122174599020751</v>
      </c>
      <c r="AS7">
        <f t="shared" si="8"/>
        <v>0.17068689792000002</v>
      </c>
      <c r="AT7">
        <v>45</v>
      </c>
      <c r="AU7">
        <v>1.349352823054965E-3</v>
      </c>
      <c r="AV7">
        <v>3.0304362003436471E-3</v>
      </c>
      <c r="AW7">
        <v>0.13975050963618221</v>
      </c>
      <c r="AX7">
        <f t="shared" si="9"/>
        <v>0.19507074047999998</v>
      </c>
      <c r="AY7">
        <v>45</v>
      </c>
      <c r="AZ7">
        <v>2.2957775009475158E-3</v>
      </c>
      <c r="BA7">
        <v>6.0871120184527354E-3</v>
      </c>
      <c r="BB7">
        <v>0.17497309414172521</v>
      </c>
      <c r="BC7">
        <f t="shared" si="10"/>
        <v>0.22093239168000003</v>
      </c>
    </row>
    <row r="8" spans="1:55" x14ac:dyDescent="0.4">
      <c r="A8">
        <v>46</v>
      </c>
      <c r="B8">
        <v>3.9230540285513666E-3</v>
      </c>
      <c r="C8">
        <v>7.1980993065493366E-3</v>
      </c>
      <c r="D8">
        <v>1.670104105152696E-2</v>
      </c>
      <c r="E8">
        <f t="shared" si="0"/>
        <v>2.8817268480000009E-2</v>
      </c>
      <c r="F8">
        <v>46</v>
      </c>
      <c r="G8">
        <v>1.6617641345683411E-3</v>
      </c>
      <c r="H8">
        <v>-1.8524460234569859E-3</v>
      </c>
      <c r="I8">
        <v>5.6532134178341222E-3</v>
      </c>
      <c r="J8">
        <f t="shared" si="1"/>
        <v>4.1378641920000014E-2</v>
      </c>
      <c r="K8">
        <v>46</v>
      </c>
      <c r="L8">
        <v>-1.1249037772502739E-3</v>
      </c>
      <c r="M8">
        <v>3.5734716519746348E-3</v>
      </c>
      <c r="N8">
        <v>1.984779381037792E-2</v>
      </c>
      <c r="O8">
        <f t="shared" si="2"/>
        <v>5.5417823999999997E-2</v>
      </c>
      <c r="P8">
        <v>46</v>
      </c>
      <c r="Q8" s="3">
        <v>4.1469344839883498E-4</v>
      </c>
      <c r="R8" s="3">
        <v>3.1171143852108001E-4</v>
      </c>
      <c r="S8" s="3">
        <v>3.1250927213520498E-2</v>
      </c>
      <c r="T8">
        <f t="shared" si="3"/>
        <v>7.0934814720000003E-2</v>
      </c>
      <c r="U8">
        <v>46</v>
      </c>
      <c r="V8">
        <v>9.9781880767969809E-3</v>
      </c>
      <c r="W8">
        <v>-8.562199168111035E-3</v>
      </c>
      <c r="X8">
        <v>4.1390354918894097E-2</v>
      </c>
      <c r="Y8">
        <f t="shared" si="4"/>
        <v>8.7929614079999996E-2</v>
      </c>
      <c r="Z8">
        <v>46</v>
      </c>
      <c r="AA8">
        <v>-1.7225430114919699E-3</v>
      </c>
      <c r="AB8">
        <v>2.1557475048708482E-3</v>
      </c>
      <c r="AC8">
        <v>7.3019356272852498E-2</v>
      </c>
      <c r="AD8">
        <f t="shared" si="5"/>
        <v>0.10640222208000003</v>
      </c>
      <c r="AE8">
        <v>46</v>
      </c>
      <c r="AF8">
        <v>-1.4128143389174159E-3</v>
      </c>
      <c r="AG8">
        <v>1.4335822552545849E-3</v>
      </c>
      <c r="AH8">
        <v>7.5063759572750299E-2</v>
      </c>
      <c r="AI8">
        <f t="shared" si="6"/>
        <v>0.12635263871999999</v>
      </c>
      <c r="AJ8">
        <v>46</v>
      </c>
      <c r="AK8">
        <v>3.845614430958788E-3</v>
      </c>
      <c r="AL8">
        <v>4.3353793087854238E-3</v>
      </c>
      <c r="AM8">
        <v>0.1044318371620947</v>
      </c>
      <c r="AN8">
        <f t="shared" si="7"/>
        <v>0.14778086400000001</v>
      </c>
      <c r="AO8">
        <v>46</v>
      </c>
      <c r="AP8">
        <v>6.548393815849483E-3</v>
      </c>
      <c r="AQ8">
        <v>-1.2034730249805949E-3</v>
      </c>
      <c r="AR8">
        <v>0.1212593926809028</v>
      </c>
      <c r="AS8">
        <f t="shared" si="8"/>
        <v>0.17068689792000002</v>
      </c>
      <c r="AT8">
        <v>46</v>
      </c>
      <c r="AU8">
        <v>2.3661092851208678E-3</v>
      </c>
      <c r="AV8">
        <v>9.7262327346103114E-3</v>
      </c>
      <c r="AW8">
        <v>0.13840704230435691</v>
      </c>
      <c r="AX8">
        <f t="shared" si="9"/>
        <v>0.19507074047999998</v>
      </c>
      <c r="AY8">
        <v>46</v>
      </c>
      <c r="AZ8">
        <v>3.5190311308261179E-3</v>
      </c>
      <c r="BA8">
        <v>1.1691554499167591E-3</v>
      </c>
      <c r="BB8">
        <v>0.19092028759935431</v>
      </c>
      <c r="BC8">
        <f t="shared" si="10"/>
        <v>0.22093239168000003</v>
      </c>
    </row>
    <row r="9" spans="1:55" x14ac:dyDescent="0.4">
      <c r="A9">
        <v>47</v>
      </c>
      <c r="B9">
        <v>-2.3214760141126618E-3</v>
      </c>
      <c r="C9">
        <v>-1.662201624776562E-3</v>
      </c>
      <c r="D9">
        <v>2.155414829383754E-3</v>
      </c>
      <c r="E9">
        <f t="shared" si="0"/>
        <v>2.8817268480000009E-2</v>
      </c>
      <c r="F9">
        <v>47</v>
      </c>
      <c r="G9">
        <v>4.6582667339051058E-4</v>
      </c>
      <c r="H9">
        <v>1.166257280330362E-3</v>
      </c>
      <c r="I9">
        <v>1.8447739442912621E-2</v>
      </c>
      <c r="J9">
        <f t="shared" si="1"/>
        <v>4.1378641920000014E-2</v>
      </c>
      <c r="K9">
        <v>47</v>
      </c>
      <c r="L9">
        <v>-8.003306947281315E-4</v>
      </c>
      <c r="M9">
        <v>4.839750322958707E-3</v>
      </c>
      <c r="N9">
        <v>1.792824983486271E-2</v>
      </c>
      <c r="O9">
        <f t="shared" si="2"/>
        <v>5.5417823999999997E-2</v>
      </c>
      <c r="P9">
        <v>47</v>
      </c>
      <c r="Q9" s="3">
        <v>1.7208294857098401E-3</v>
      </c>
      <c r="R9" s="3">
        <v>9.7408249667080091E-3</v>
      </c>
      <c r="S9" s="3">
        <v>3.1987289829335797E-2</v>
      </c>
      <c r="T9">
        <f t="shared" si="3"/>
        <v>7.0934814720000003E-2</v>
      </c>
      <c r="U9">
        <v>47</v>
      </c>
      <c r="V9">
        <v>1.204218879384834E-3</v>
      </c>
      <c r="W9">
        <v>-2.9357255603825769E-3</v>
      </c>
      <c r="X9">
        <v>4.2538088452463263E-2</v>
      </c>
      <c r="Y9">
        <f t="shared" si="4"/>
        <v>8.7929614079999996E-2</v>
      </c>
      <c r="Z9">
        <v>47</v>
      </c>
      <c r="AA9">
        <v>3.8541259401700212E-3</v>
      </c>
      <c r="AB9">
        <v>2.3632544156383978E-3</v>
      </c>
      <c r="AC9">
        <v>6.4159533291178558E-2</v>
      </c>
      <c r="AD9">
        <f t="shared" si="5"/>
        <v>0.10640222208000003</v>
      </c>
      <c r="AE9">
        <v>47</v>
      </c>
      <c r="AF9">
        <v>6.8794245753888497E-3</v>
      </c>
      <c r="AG9">
        <v>-1.528585678615423E-3</v>
      </c>
      <c r="AH9">
        <v>7.8197608170104613E-2</v>
      </c>
      <c r="AI9">
        <f t="shared" si="6"/>
        <v>0.12635263871999999</v>
      </c>
      <c r="AJ9">
        <v>47</v>
      </c>
      <c r="AK9">
        <v>9.2787597796619072E-3</v>
      </c>
      <c r="AL9">
        <v>-1.6563920797403181E-3</v>
      </c>
      <c r="AM9">
        <v>0.1063181857841209</v>
      </c>
      <c r="AN9">
        <f t="shared" si="7"/>
        <v>0.14778086400000001</v>
      </c>
      <c r="AO9">
        <v>47</v>
      </c>
      <c r="AP9">
        <v>3.8103164038437729E-3</v>
      </c>
      <c r="AQ9">
        <v>-2.1972641601226751E-3</v>
      </c>
      <c r="AR9">
        <v>0.1267191820771531</v>
      </c>
      <c r="AS9">
        <f t="shared" si="8"/>
        <v>0.17068689792000002</v>
      </c>
      <c r="AT9">
        <v>47</v>
      </c>
      <c r="AU9">
        <v>-9.5418322407370376E-4</v>
      </c>
      <c r="AV9">
        <v>-8.316246858944428E-5</v>
      </c>
      <c r="AW9">
        <v>0.14024999813961159</v>
      </c>
      <c r="AX9">
        <f t="shared" si="9"/>
        <v>0.19507074047999998</v>
      </c>
      <c r="AY9">
        <v>47</v>
      </c>
      <c r="AZ9">
        <v>-2.9952360772366529E-3</v>
      </c>
      <c r="BA9">
        <v>5.4984514854570761E-3</v>
      </c>
      <c r="BB9">
        <v>0.1635972692168737</v>
      </c>
      <c r="BC9">
        <f t="shared" si="10"/>
        <v>0.22093239168000003</v>
      </c>
    </row>
    <row r="10" spans="1:55" x14ac:dyDescent="0.4">
      <c r="A10">
        <v>48</v>
      </c>
      <c r="B10">
        <v>6.1791707995410318E-4</v>
      </c>
      <c r="C10">
        <v>-3.2762618128722582E-3</v>
      </c>
      <c r="D10">
        <v>1.6150500730564989E-2</v>
      </c>
      <c r="E10">
        <f t="shared" si="0"/>
        <v>2.8817268480000009E-2</v>
      </c>
      <c r="F10">
        <v>48</v>
      </c>
      <c r="G10">
        <v>-1.841875824424484E-3</v>
      </c>
      <c r="H10">
        <v>-6.2739066089404633E-3</v>
      </c>
      <c r="I10">
        <v>1.180829817504303E-2</v>
      </c>
      <c r="J10">
        <f t="shared" si="1"/>
        <v>4.1378641920000014E-2</v>
      </c>
      <c r="K10">
        <v>48</v>
      </c>
      <c r="L10">
        <v>-9.8293558395870224E-4</v>
      </c>
      <c r="M10">
        <v>5.9734089086553917E-3</v>
      </c>
      <c r="N10">
        <v>2.7555814731860671E-2</v>
      </c>
      <c r="O10">
        <f t="shared" si="2"/>
        <v>5.5417823999999997E-2</v>
      </c>
      <c r="P10">
        <v>48</v>
      </c>
      <c r="Q10" s="3">
        <v>4.2892204424981898E-3</v>
      </c>
      <c r="R10" s="3">
        <v>2.6689780410748198E-4</v>
      </c>
      <c r="S10" s="3">
        <v>3.1437753928029298E-2</v>
      </c>
      <c r="T10">
        <f t="shared" si="3"/>
        <v>7.0934814720000003E-2</v>
      </c>
      <c r="U10">
        <v>48</v>
      </c>
      <c r="V10">
        <v>-1.805405155494886E-3</v>
      </c>
      <c r="W10">
        <v>-2.2781384760893232E-3</v>
      </c>
      <c r="X10">
        <v>6.0952245017561767E-2</v>
      </c>
      <c r="Y10">
        <f t="shared" si="4"/>
        <v>8.7929614079999996E-2</v>
      </c>
      <c r="Z10">
        <v>48</v>
      </c>
      <c r="AA10">
        <v>1.754301152744511E-3</v>
      </c>
      <c r="AB10">
        <v>-1.1635010632466069E-3</v>
      </c>
      <c r="AC10">
        <v>6.8981700234819351E-2</v>
      </c>
      <c r="AD10">
        <f t="shared" si="5"/>
        <v>0.10640222208000003</v>
      </c>
      <c r="AE10">
        <v>48</v>
      </c>
      <c r="AF10">
        <v>-2.901850485992404E-3</v>
      </c>
      <c r="AG10">
        <v>5.6464520927680976E-3</v>
      </c>
      <c r="AH10">
        <v>8.6636494088275659E-2</v>
      </c>
      <c r="AI10">
        <f t="shared" si="6"/>
        <v>0.12635263871999999</v>
      </c>
      <c r="AJ10">
        <v>48</v>
      </c>
      <c r="AK10">
        <v>3.4220518044189088E-3</v>
      </c>
      <c r="AL10">
        <v>1.306288398203874E-3</v>
      </c>
      <c r="AM10">
        <v>0.1075033736232307</v>
      </c>
      <c r="AN10">
        <f t="shared" si="7"/>
        <v>0.14778086400000001</v>
      </c>
      <c r="AO10">
        <v>48</v>
      </c>
      <c r="AP10">
        <v>1.0410470260556249E-3</v>
      </c>
      <c r="AQ10">
        <v>1.14628223927582E-2</v>
      </c>
      <c r="AR10">
        <v>0.1300819309411386</v>
      </c>
      <c r="AS10">
        <f t="shared" si="8"/>
        <v>0.17068689792000002</v>
      </c>
      <c r="AT10">
        <v>48</v>
      </c>
      <c r="AU10">
        <v>-2.525177926729441E-3</v>
      </c>
      <c r="AV10">
        <v>-5.385137277610525E-4</v>
      </c>
      <c r="AW10">
        <v>0.1569996985971453</v>
      </c>
      <c r="AX10">
        <f t="shared" si="9"/>
        <v>0.19507074047999998</v>
      </c>
      <c r="AY10">
        <v>48</v>
      </c>
      <c r="AZ10">
        <v>-7.1354749594640552E-3</v>
      </c>
      <c r="BA10">
        <v>-1.524027800782273E-3</v>
      </c>
      <c r="BB10">
        <v>0.1802616054684536</v>
      </c>
      <c r="BC10">
        <f t="shared" si="10"/>
        <v>0.22093239168000003</v>
      </c>
    </row>
    <row r="11" spans="1:55" x14ac:dyDescent="0.4">
      <c r="A11">
        <v>49</v>
      </c>
      <c r="B11">
        <v>2.8667676777466449E-3</v>
      </c>
      <c r="C11">
        <v>-2.126478082016933E-3</v>
      </c>
      <c r="D11">
        <v>9.0443152536654609E-3</v>
      </c>
      <c r="E11">
        <f t="shared" si="0"/>
        <v>2.8817268480000009E-2</v>
      </c>
      <c r="F11">
        <v>49</v>
      </c>
      <c r="G11">
        <v>-1.888013075628235E-3</v>
      </c>
      <c r="H11">
        <v>2.6534718288287289E-3</v>
      </c>
      <c r="I11">
        <v>9.2821065204873807E-3</v>
      </c>
      <c r="J11">
        <f t="shared" si="1"/>
        <v>4.1378641920000014E-2</v>
      </c>
      <c r="K11">
        <v>49</v>
      </c>
      <c r="L11">
        <v>2.4231740235560418E-3</v>
      </c>
      <c r="M11">
        <v>2.2130477720849371E-4</v>
      </c>
      <c r="N11">
        <v>3.5843446121186E-2</v>
      </c>
      <c r="O11">
        <f t="shared" si="2"/>
        <v>5.5417823999999997E-2</v>
      </c>
      <c r="P11">
        <v>49</v>
      </c>
      <c r="Q11" s="3">
        <v>-8.8653735729769794E-3</v>
      </c>
      <c r="R11" s="3">
        <v>-6.9136084685341003E-3</v>
      </c>
      <c r="S11" s="3">
        <v>2.77822616815857E-2</v>
      </c>
      <c r="T11">
        <f t="shared" si="3"/>
        <v>7.0934814720000003E-2</v>
      </c>
      <c r="U11">
        <v>49</v>
      </c>
      <c r="V11">
        <v>-2.1324617192528348E-3</v>
      </c>
      <c r="W11">
        <v>4.2973157853139097E-3</v>
      </c>
      <c r="X11">
        <v>4.8467582348230127E-2</v>
      </c>
      <c r="Y11">
        <f t="shared" si="4"/>
        <v>8.7929614079999996E-2</v>
      </c>
      <c r="Z11">
        <v>49</v>
      </c>
      <c r="AA11">
        <v>-1.3236384926588059E-3</v>
      </c>
      <c r="AB11">
        <v>-4.7354109111691009E-3</v>
      </c>
      <c r="AC11">
        <v>6.4729532727896277E-2</v>
      </c>
      <c r="AD11">
        <f t="shared" si="5"/>
        <v>0.10640222208000003</v>
      </c>
      <c r="AE11">
        <v>49</v>
      </c>
      <c r="AF11">
        <v>1.3463711923721699E-3</v>
      </c>
      <c r="AG11">
        <v>-5.1259074556721917E-3</v>
      </c>
      <c r="AH11">
        <v>6.5734036728471529E-2</v>
      </c>
      <c r="AI11">
        <f t="shared" si="6"/>
        <v>0.12635263871999999</v>
      </c>
      <c r="AJ11">
        <v>49</v>
      </c>
      <c r="AK11">
        <v>-3.1993798203052378E-3</v>
      </c>
      <c r="AL11">
        <v>9.618269802437171E-3</v>
      </c>
      <c r="AM11">
        <v>9.9596721661079538E-2</v>
      </c>
      <c r="AN11">
        <f t="shared" si="7"/>
        <v>0.14778086400000001</v>
      </c>
      <c r="AO11">
        <v>49</v>
      </c>
      <c r="AP11">
        <v>-1.590249024006932E-3</v>
      </c>
      <c r="AQ11">
        <v>-9.6886517995770495E-4</v>
      </c>
      <c r="AR11">
        <v>0.1232900993760804</v>
      </c>
      <c r="AS11">
        <f t="shared" si="8"/>
        <v>0.17068689792000002</v>
      </c>
      <c r="AT11">
        <v>49</v>
      </c>
      <c r="AU11">
        <v>-3.7983399979656302E-4</v>
      </c>
      <c r="AV11">
        <v>2.181186147939385E-3</v>
      </c>
      <c r="AW11">
        <v>0.10980294264715711</v>
      </c>
      <c r="AX11">
        <f t="shared" si="9"/>
        <v>0.19507074047999998</v>
      </c>
      <c r="AY11">
        <v>49</v>
      </c>
      <c r="AZ11">
        <v>-1.420323364713458E-3</v>
      </c>
      <c r="BA11">
        <v>-4.3589640830304834E-3</v>
      </c>
      <c r="BB11">
        <v>0.17591205914205671</v>
      </c>
      <c r="BC11">
        <f t="shared" si="10"/>
        <v>0.22093239168000003</v>
      </c>
    </row>
    <row r="12" spans="1:55" x14ac:dyDescent="0.4">
      <c r="A12">
        <v>50</v>
      </c>
      <c r="B12">
        <v>-3.400398535631767E-3</v>
      </c>
      <c r="C12">
        <v>1.8157835230545379E-3</v>
      </c>
      <c r="D12">
        <v>2.4450035411434059E-2</v>
      </c>
      <c r="E12">
        <f t="shared" si="0"/>
        <v>2.8817268480000009E-2</v>
      </c>
      <c r="F12">
        <v>50</v>
      </c>
      <c r="G12">
        <v>-1.3788221174075329E-3</v>
      </c>
      <c r="H12">
        <v>-6.9580334661046008E-3</v>
      </c>
      <c r="I12">
        <v>2.15270674530804E-2</v>
      </c>
      <c r="J12">
        <f t="shared" si="1"/>
        <v>4.1378641920000014E-2</v>
      </c>
      <c r="K12">
        <v>50</v>
      </c>
      <c r="L12">
        <v>1.677390003601256E-3</v>
      </c>
      <c r="M12">
        <v>-2.616491676066954E-3</v>
      </c>
      <c r="N12">
        <v>2.1548255109520228E-2</v>
      </c>
      <c r="O12">
        <f t="shared" si="2"/>
        <v>5.5417823999999997E-2</v>
      </c>
      <c r="P12">
        <v>50</v>
      </c>
      <c r="Q12" s="3">
        <v>6.9716548145188299E-3</v>
      </c>
      <c r="R12" s="3">
        <v>3.1177200970700401E-4</v>
      </c>
      <c r="S12" s="3">
        <v>4.1423422105701498E-2</v>
      </c>
      <c r="T12">
        <f t="shared" si="3"/>
        <v>7.0934814720000003E-2</v>
      </c>
      <c r="U12">
        <v>50</v>
      </c>
      <c r="V12">
        <v>-5.1459631156373234E-3</v>
      </c>
      <c r="W12">
        <v>1.430874126884721E-3</v>
      </c>
      <c r="X12">
        <v>5.0139195648426907E-2</v>
      </c>
      <c r="Y12">
        <f t="shared" si="4"/>
        <v>8.7929614079999996E-2</v>
      </c>
      <c r="Z12">
        <v>50</v>
      </c>
      <c r="AA12">
        <v>4.4684116803348222E-4</v>
      </c>
      <c r="AB12">
        <v>-9.2438170435612341E-3</v>
      </c>
      <c r="AC12">
        <v>5.5414804109029693E-2</v>
      </c>
      <c r="AD12">
        <f t="shared" si="5"/>
        <v>0.10640222208000003</v>
      </c>
      <c r="AE12">
        <v>50</v>
      </c>
      <c r="AF12">
        <v>-1.109745899550812E-3</v>
      </c>
      <c r="AG12">
        <v>4.2672337513615939E-4</v>
      </c>
      <c r="AH12">
        <v>8.8068374815134826E-2</v>
      </c>
      <c r="AI12">
        <f t="shared" si="6"/>
        <v>0.12635263871999999</v>
      </c>
      <c r="AJ12">
        <v>50</v>
      </c>
      <c r="AK12">
        <v>6.2486214698976583E-3</v>
      </c>
      <c r="AL12">
        <v>-1.8472172503413401E-3</v>
      </c>
      <c r="AM12">
        <v>0.1008184583798335</v>
      </c>
      <c r="AN12">
        <f t="shared" si="7"/>
        <v>0.14778086400000001</v>
      </c>
      <c r="AO12">
        <v>50</v>
      </c>
      <c r="AP12">
        <v>3.170189637735828E-3</v>
      </c>
      <c r="AQ12">
        <v>-4.3071039933113581E-4</v>
      </c>
      <c r="AR12">
        <v>0.12788147586690421</v>
      </c>
      <c r="AS12">
        <f t="shared" si="8"/>
        <v>0.17068689792000002</v>
      </c>
      <c r="AT12">
        <v>50</v>
      </c>
      <c r="AU12">
        <v>5.5799229932047192E-3</v>
      </c>
      <c r="AV12">
        <v>3.3794155913350501E-3</v>
      </c>
      <c r="AW12">
        <v>0.13105723077799081</v>
      </c>
      <c r="AX12">
        <f t="shared" si="9"/>
        <v>0.19507074047999998</v>
      </c>
      <c r="AY12">
        <v>50</v>
      </c>
      <c r="AZ12">
        <v>-5.2571234496322271E-5</v>
      </c>
      <c r="BA12">
        <v>-1.016596195760242E-2</v>
      </c>
      <c r="BB12">
        <v>0.1587280321156703</v>
      </c>
      <c r="BC12">
        <f t="shared" si="10"/>
        <v>0.22093239168000003</v>
      </c>
    </row>
    <row r="13" spans="1:55" x14ac:dyDescent="0.4">
      <c r="A13">
        <v>51</v>
      </c>
      <c r="B13">
        <v>-1.568099815126566E-3</v>
      </c>
      <c r="C13">
        <v>-6.4020785930590319E-3</v>
      </c>
      <c r="D13">
        <v>8.1046566618955748E-3</v>
      </c>
      <c r="E13">
        <f t="shared" si="0"/>
        <v>2.8817268480000009E-2</v>
      </c>
      <c r="F13">
        <v>51</v>
      </c>
      <c r="G13">
        <v>2.864563842927513E-3</v>
      </c>
      <c r="H13">
        <v>7.5982313325066741E-4</v>
      </c>
      <c r="I13">
        <v>1.676384582060958E-2</v>
      </c>
      <c r="J13">
        <f t="shared" si="1"/>
        <v>4.1378641920000014E-2</v>
      </c>
      <c r="K13">
        <v>51</v>
      </c>
      <c r="L13">
        <v>-3.40331475516128E-3</v>
      </c>
      <c r="M13">
        <v>4.8448928114201636E-3</v>
      </c>
      <c r="N13">
        <v>2.855014303758192E-2</v>
      </c>
      <c r="O13">
        <f t="shared" si="2"/>
        <v>5.5417823999999997E-2</v>
      </c>
      <c r="P13">
        <v>51</v>
      </c>
      <c r="Q13" s="3">
        <v>-2.9685919762620399E-4</v>
      </c>
      <c r="R13" s="3">
        <v>1.57208235667128E-3</v>
      </c>
      <c r="S13" s="3">
        <v>3.8493551365847999E-2</v>
      </c>
      <c r="T13">
        <f t="shared" si="3"/>
        <v>7.0934814720000003E-2</v>
      </c>
      <c r="U13">
        <v>51</v>
      </c>
      <c r="V13">
        <v>-8.0720183312130381E-3</v>
      </c>
      <c r="W13">
        <v>9.3620944088778713E-4</v>
      </c>
      <c r="X13">
        <v>5.6640808704076541E-2</v>
      </c>
      <c r="Y13">
        <f t="shared" si="4"/>
        <v>8.7929614079999996E-2</v>
      </c>
      <c r="Z13">
        <v>51</v>
      </c>
      <c r="AA13">
        <v>3.0734060178567112E-3</v>
      </c>
      <c r="AB13">
        <v>5.6100437672804686E-3</v>
      </c>
      <c r="AC13">
        <v>6.608574600243286E-2</v>
      </c>
      <c r="AD13">
        <f t="shared" si="5"/>
        <v>0.10640222208000003</v>
      </c>
      <c r="AE13">
        <v>51</v>
      </c>
      <c r="AF13">
        <v>-8.5647785448109866E-3</v>
      </c>
      <c r="AG13">
        <v>3.6087272618390079E-3</v>
      </c>
      <c r="AH13">
        <v>6.6415377606980117E-2</v>
      </c>
      <c r="AI13">
        <f t="shared" si="6"/>
        <v>0.12635263871999999</v>
      </c>
      <c r="AJ13">
        <v>51</v>
      </c>
      <c r="AK13">
        <v>5.5802252566612405E-4</v>
      </c>
      <c r="AL13">
        <v>3.4904125764562912E-3</v>
      </c>
      <c r="AM13">
        <v>9.1189852266304106E-2</v>
      </c>
      <c r="AN13">
        <f t="shared" si="7"/>
        <v>0.14778086400000001</v>
      </c>
      <c r="AO13">
        <v>51</v>
      </c>
      <c r="AP13">
        <v>4.5306138620359116E-3</v>
      </c>
      <c r="AQ13">
        <v>-2.3984286343976058E-3</v>
      </c>
      <c r="AR13">
        <v>0.13233451211703409</v>
      </c>
      <c r="AS13">
        <f t="shared" si="8"/>
        <v>0.17068689792000002</v>
      </c>
      <c r="AT13">
        <v>51</v>
      </c>
      <c r="AU13">
        <v>-6.5286470442932707E-3</v>
      </c>
      <c r="AV13">
        <v>1.8438227006236079E-3</v>
      </c>
      <c r="AW13">
        <v>0.13977683851648581</v>
      </c>
      <c r="AX13">
        <f t="shared" si="9"/>
        <v>0.19507074047999998</v>
      </c>
      <c r="AY13">
        <v>51</v>
      </c>
      <c r="AZ13">
        <v>2.3762797743651768E-3</v>
      </c>
      <c r="BA13">
        <v>-7.9310575685835811E-4</v>
      </c>
      <c r="BB13">
        <v>0.15364445259555831</v>
      </c>
      <c r="BC13">
        <f t="shared" si="10"/>
        <v>0.22093239168000003</v>
      </c>
    </row>
    <row r="14" spans="1:55" x14ac:dyDescent="0.4">
      <c r="A14">
        <v>52</v>
      </c>
      <c r="B14">
        <v>1.006054210628184E-2</v>
      </c>
      <c r="C14">
        <v>6.0113804445240527E-4</v>
      </c>
      <c r="D14">
        <v>3.6526665499580181E-3</v>
      </c>
      <c r="E14">
        <f t="shared" si="0"/>
        <v>2.8817268480000009E-2</v>
      </c>
      <c r="F14">
        <v>52</v>
      </c>
      <c r="G14">
        <v>4.1552783125643443E-3</v>
      </c>
      <c r="H14">
        <v>-2.4203579998838712E-3</v>
      </c>
      <c r="I14">
        <v>2.597647789534822E-2</v>
      </c>
      <c r="J14">
        <f t="shared" si="1"/>
        <v>4.1378641920000014E-2</v>
      </c>
      <c r="K14">
        <v>52</v>
      </c>
      <c r="L14">
        <v>-4.4145203099017734E-3</v>
      </c>
      <c r="M14">
        <v>-8.3694980518712089E-4</v>
      </c>
      <c r="N14">
        <v>2.1868519894885301E-2</v>
      </c>
      <c r="O14">
        <f t="shared" si="2"/>
        <v>5.5417823999999997E-2</v>
      </c>
      <c r="P14">
        <v>52</v>
      </c>
      <c r="Q14" s="3">
        <v>6.038993513631E-3</v>
      </c>
      <c r="R14" s="3">
        <v>2.2611723333497099E-3</v>
      </c>
      <c r="S14" s="3">
        <v>4.6187592864327102E-2</v>
      </c>
      <c r="T14">
        <f t="shared" si="3"/>
        <v>7.0934814720000003E-2</v>
      </c>
      <c r="U14">
        <v>52</v>
      </c>
      <c r="V14">
        <v>1.7260844636020371E-3</v>
      </c>
      <c r="W14">
        <v>-2.4758972019331528E-3</v>
      </c>
      <c r="X14">
        <v>4.1290594575516079E-2</v>
      </c>
      <c r="Y14">
        <f t="shared" si="4"/>
        <v>8.7929614079999996E-2</v>
      </c>
      <c r="Z14">
        <v>52</v>
      </c>
      <c r="AA14">
        <v>-7.5014312454220336E-3</v>
      </c>
      <c r="AB14">
        <v>-3.25469857092462E-3</v>
      </c>
      <c r="AC14">
        <v>7.0736782781828281E-2</v>
      </c>
      <c r="AD14">
        <f t="shared" si="5"/>
        <v>0.10640222208000003</v>
      </c>
      <c r="AE14">
        <v>52</v>
      </c>
      <c r="AF14">
        <v>-1.565570038619337E-3</v>
      </c>
      <c r="AG14">
        <v>1.0851841705939789E-3</v>
      </c>
      <c r="AH14">
        <v>8.0205194070604502E-2</v>
      </c>
      <c r="AI14">
        <f t="shared" si="6"/>
        <v>0.12635263871999999</v>
      </c>
      <c r="AJ14">
        <v>52</v>
      </c>
      <c r="AK14">
        <v>3.283366025918394E-3</v>
      </c>
      <c r="AL14">
        <v>-1.0047671651149221E-2</v>
      </c>
      <c r="AM14">
        <v>8.4885828916643855E-2</v>
      </c>
      <c r="AN14">
        <f t="shared" si="7"/>
        <v>0.14778086400000001</v>
      </c>
      <c r="AO14">
        <v>52</v>
      </c>
      <c r="AP14">
        <v>2.4597748322919689E-3</v>
      </c>
      <c r="AQ14">
        <v>-1.1548808679433489E-2</v>
      </c>
      <c r="AR14">
        <v>0.13386223515135409</v>
      </c>
      <c r="AS14">
        <f t="shared" si="8"/>
        <v>0.17068689792000002</v>
      </c>
      <c r="AT14">
        <v>52</v>
      </c>
      <c r="AU14">
        <v>7.3782981899185082E-3</v>
      </c>
      <c r="AV14">
        <v>-5.0924200389397016E-3</v>
      </c>
      <c r="AW14">
        <v>0.1549172016227793</v>
      </c>
      <c r="AX14">
        <f t="shared" si="9"/>
        <v>0.19507074047999998</v>
      </c>
      <c r="AY14">
        <v>52</v>
      </c>
      <c r="AZ14">
        <v>-4.2870148622601526E-3</v>
      </c>
      <c r="BA14">
        <v>-6.6614832168222868E-3</v>
      </c>
      <c r="BB14">
        <v>0.15149318389567731</v>
      </c>
      <c r="BC14">
        <f t="shared" si="10"/>
        <v>0.22093239168000003</v>
      </c>
    </row>
    <row r="15" spans="1:55" x14ac:dyDescent="0.4">
      <c r="A15">
        <v>53</v>
      </c>
      <c r="B15">
        <v>-2.552299448858372E-3</v>
      </c>
      <c r="C15">
        <v>4.173200797845839E-3</v>
      </c>
      <c r="D15">
        <v>1.2206446199234181E-2</v>
      </c>
      <c r="E15">
        <f t="shared" si="0"/>
        <v>2.8817268480000009E-2</v>
      </c>
      <c r="F15">
        <v>53</v>
      </c>
      <c r="G15">
        <v>-8.3263506418905162E-3</v>
      </c>
      <c r="H15">
        <v>-2.278604852743765E-3</v>
      </c>
      <c r="I15">
        <v>2.52164672405128E-2</v>
      </c>
      <c r="J15">
        <f t="shared" si="1"/>
        <v>4.1378641920000014E-2</v>
      </c>
      <c r="K15">
        <v>53</v>
      </c>
      <c r="L15">
        <v>2.6677615021903968E-5</v>
      </c>
      <c r="M15">
        <v>-4.1322582437459563E-3</v>
      </c>
      <c r="N15">
        <v>3.6134993422377568E-2</v>
      </c>
      <c r="O15">
        <f t="shared" si="2"/>
        <v>5.5417823999999997E-2</v>
      </c>
      <c r="P15">
        <v>53</v>
      </c>
      <c r="Q15" s="3">
        <v>1.16609837775686E-3</v>
      </c>
      <c r="R15" s="3">
        <v>5.5662203699344704E-3</v>
      </c>
      <c r="S15" s="3">
        <v>4.9341055401839397E-2</v>
      </c>
      <c r="T15">
        <f t="shared" si="3"/>
        <v>7.0934814720000003E-2</v>
      </c>
      <c r="U15">
        <v>53</v>
      </c>
      <c r="V15">
        <v>-2.8908588332598171E-4</v>
      </c>
      <c r="W15">
        <v>-1.3074115616395449E-4</v>
      </c>
      <c r="X15">
        <v>6.1543280686367323E-2</v>
      </c>
      <c r="Y15">
        <f t="shared" si="4"/>
        <v>8.7929614079999996E-2</v>
      </c>
      <c r="Z15">
        <v>53</v>
      </c>
      <c r="AA15">
        <v>-2.1338985134955709E-4</v>
      </c>
      <c r="AB15">
        <v>4.0577741011729694E-3</v>
      </c>
      <c r="AC15">
        <v>4.9959852117489018E-2</v>
      </c>
      <c r="AD15">
        <f t="shared" si="5"/>
        <v>0.10640222208000003</v>
      </c>
      <c r="AE15">
        <v>53</v>
      </c>
      <c r="AF15">
        <v>8.8715038027887346E-4</v>
      </c>
      <c r="AG15">
        <v>3.4890588569635029E-4</v>
      </c>
      <c r="AH15">
        <v>7.4719890158475327E-2</v>
      </c>
      <c r="AI15">
        <f t="shared" si="6"/>
        <v>0.12635263871999999</v>
      </c>
      <c r="AJ15">
        <v>53</v>
      </c>
      <c r="AK15">
        <v>-3.0257047254184559E-3</v>
      </c>
      <c r="AL15">
        <v>2.437113979369515E-3</v>
      </c>
      <c r="AM15">
        <v>0.10024716313655629</v>
      </c>
      <c r="AN15">
        <f t="shared" si="7"/>
        <v>0.14778086400000001</v>
      </c>
      <c r="AO15">
        <v>53</v>
      </c>
      <c r="AP15">
        <v>-5.5927126292976614E-3</v>
      </c>
      <c r="AQ15">
        <v>-1.2683390540857891E-2</v>
      </c>
      <c r="AR15">
        <v>0.1079178908849861</v>
      </c>
      <c r="AS15">
        <f t="shared" si="8"/>
        <v>0.17068689792000002</v>
      </c>
      <c r="AT15">
        <v>53</v>
      </c>
      <c r="AU15">
        <v>3.6466881848751039E-3</v>
      </c>
      <c r="AV15">
        <v>1.468707527317005E-3</v>
      </c>
      <c r="AW15">
        <v>0.1458509824078319</v>
      </c>
      <c r="AX15">
        <f t="shared" si="9"/>
        <v>0.19507074047999998</v>
      </c>
      <c r="AY15">
        <v>53</v>
      </c>
      <c r="AZ15">
        <v>-5.2672652896889067E-3</v>
      </c>
      <c r="BA15">
        <v>-4.4425435571090804E-3</v>
      </c>
      <c r="BB15">
        <v>0.1727200506302809</v>
      </c>
      <c r="BC15">
        <f t="shared" si="10"/>
        <v>0.22093239168000003</v>
      </c>
    </row>
    <row r="16" spans="1:55" x14ac:dyDescent="0.4">
      <c r="A16">
        <v>54</v>
      </c>
      <c r="B16">
        <v>-7.2625322531528836E-3</v>
      </c>
      <c r="C16">
        <v>-4.4015557687099261E-3</v>
      </c>
      <c r="D16">
        <v>6.5008290830957556E-3</v>
      </c>
      <c r="E16">
        <f t="shared" si="0"/>
        <v>2.8817268480000009E-2</v>
      </c>
      <c r="F16">
        <v>54</v>
      </c>
      <c r="G16">
        <v>3.0110173610379781E-3</v>
      </c>
      <c r="H16">
        <v>2.270655631957432E-3</v>
      </c>
      <c r="I16">
        <v>2.1720182717157411E-2</v>
      </c>
      <c r="J16">
        <f t="shared" si="1"/>
        <v>4.1378641920000014E-2</v>
      </c>
      <c r="K16">
        <v>54</v>
      </c>
      <c r="L16">
        <v>-2.2521333356096888E-3</v>
      </c>
      <c r="M16">
        <v>-1.1228078038020429E-3</v>
      </c>
      <c r="N16">
        <v>3.2018988617206492E-2</v>
      </c>
      <c r="O16">
        <f t="shared" si="2"/>
        <v>5.5417823999999997E-2</v>
      </c>
      <c r="P16">
        <v>54</v>
      </c>
      <c r="Q16" s="3">
        <v>5.3249820645509495E-4</v>
      </c>
      <c r="R16" s="3">
        <v>-5.6087124319698003E-4</v>
      </c>
      <c r="S16" s="3">
        <v>4.8603204658076701E-2</v>
      </c>
      <c r="T16">
        <f t="shared" si="3"/>
        <v>7.0934814720000003E-2</v>
      </c>
      <c r="U16">
        <v>54</v>
      </c>
      <c r="V16">
        <v>4.7492942544662608E-3</v>
      </c>
      <c r="W16">
        <v>3.6367589410609799E-3</v>
      </c>
      <c r="X16">
        <v>5.2629970112818732E-2</v>
      </c>
      <c r="Y16">
        <f t="shared" si="4"/>
        <v>8.7929614079999996E-2</v>
      </c>
      <c r="Z16">
        <v>54</v>
      </c>
      <c r="AA16">
        <v>-4.1794890307721693E-3</v>
      </c>
      <c r="AB16">
        <v>1.3462975810187891E-3</v>
      </c>
      <c r="AC16">
        <v>5.7580303083788267E-2</v>
      </c>
      <c r="AD16">
        <f t="shared" si="5"/>
        <v>0.10640222208000003</v>
      </c>
      <c r="AE16">
        <v>54</v>
      </c>
      <c r="AF16">
        <v>5.4443630667190069E-3</v>
      </c>
      <c r="AG16">
        <v>1.4049297630217729E-2</v>
      </c>
      <c r="AH16">
        <v>6.6416817121444427E-2</v>
      </c>
      <c r="AI16">
        <f t="shared" si="6"/>
        <v>0.12635263871999999</v>
      </c>
      <c r="AJ16">
        <v>54</v>
      </c>
      <c r="AK16">
        <v>5.0092144444457247E-3</v>
      </c>
      <c r="AL16">
        <v>4.2321834290975826E-3</v>
      </c>
      <c r="AM16">
        <v>9.7507371954692196E-2</v>
      </c>
      <c r="AN16">
        <f t="shared" si="7"/>
        <v>0.14778086400000001</v>
      </c>
      <c r="AO16">
        <v>54</v>
      </c>
      <c r="AP16">
        <v>-4.5754267836191683E-3</v>
      </c>
      <c r="AQ16">
        <v>-1.3065251707621061E-2</v>
      </c>
      <c r="AR16">
        <v>0.1143824097000125</v>
      </c>
      <c r="AS16">
        <f t="shared" si="8"/>
        <v>0.17068689792000002</v>
      </c>
      <c r="AT16">
        <v>54</v>
      </c>
      <c r="AU16">
        <v>-3.558364034346674E-3</v>
      </c>
      <c r="AV16">
        <v>1.665346915321442E-3</v>
      </c>
      <c r="AW16">
        <v>0.1357093352028787</v>
      </c>
      <c r="AX16">
        <f t="shared" si="9"/>
        <v>0.19507074047999998</v>
      </c>
      <c r="AY16">
        <v>54</v>
      </c>
      <c r="AZ16">
        <v>-3.6348075987028719E-3</v>
      </c>
      <c r="BA16">
        <v>7.2120780309076604E-3</v>
      </c>
      <c r="BB16">
        <v>0.15594278176450191</v>
      </c>
      <c r="BC16">
        <f t="shared" si="10"/>
        <v>0.22093239168000003</v>
      </c>
    </row>
    <row r="17" spans="1:55" x14ac:dyDescent="0.4">
      <c r="A17">
        <v>55</v>
      </c>
      <c r="B17">
        <v>-2.5224023115650359E-3</v>
      </c>
      <c r="C17">
        <v>3.2981726791995471E-4</v>
      </c>
      <c r="D17">
        <v>8.5557626038894781E-3</v>
      </c>
      <c r="E17">
        <f t="shared" si="0"/>
        <v>2.8817268480000009E-2</v>
      </c>
      <c r="F17">
        <v>55</v>
      </c>
      <c r="G17">
        <v>2.3618420323463269E-3</v>
      </c>
      <c r="H17">
        <v>-3.5844709720723659E-3</v>
      </c>
      <c r="I17">
        <v>2.7394544241478792E-2</v>
      </c>
      <c r="J17">
        <f t="shared" si="1"/>
        <v>4.1378641920000014E-2</v>
      </c>
      <c r="K17">
        <v>55</v>
      </c>
      <c r="L17">
        <v>6.5454405748539791E-4</v>
      </c>
      <c r="M17">
        <v>-3.5201746070623809E-3</v>
      </c>
      <c r="N17">
        <v>3.2901848605436733E-2</v>
      </c>
      <c r="O17">
        <f t="shared" si="2"/>
        <v>5.5417823999999997E-2</v>
      </c>
      <c r="P17">
        <v>55</v>
      </c>
      <c r="Q17" s="3">
        <v>-6.3620760659197396E-3</v>
      </c>
      <c r="R17" s="3">
        <v>-7.0084089678542601E-3</v>
      </c>
      <c r="S17" s="3">
        <v>3.7424958738413401E-2</v>
      </c>
      <c r="T17">
        <f t="shared" si="3"/>
        <v>7.0934814720000003E-2</v>
      </c>
      <c r="U17">
        <v>55</v>
      </c>
      <c r="V17">
        <v>5.2507660717688092E-3</v>
      </c>
      <c r="W17">
        <v>4.3241325129441489E-4</v>
      </c>
      <c r="X17">
        <v>2.3313376179612821E-2</v>
      </c>
      <c r="Y17">
        <f t="shared" si="4"/>
        <v>8.7929614079999996E-2</v>
      </c>
      <c r="Z17">
        <v>55</v>
      </c>
      <c r="AA17">
        <v>-1.0799470790479519E-3</v>
      </c>
      <c r="AB17">
        <v>-9.5620907851226848E-5</v>
      </c>
      <c r="AC17">
        <v>4.2154576177700701E-2</v>
      </c>
      <c r="AD17">
        <f t="shared" si="5"/>
        <v>0.10640222208000003</v>
      </c>
      <c r="AE17">
        <v>55</v>
      </c>
      <c r="AF17">
        <v>-5.7665498078992928E-3</v>
      </c>
      <c r="AG17">
        <v>3.6340548512367571E-3</v>
      </c>
      <c r="AH17">
        <v>9.4306384348637071E-2</v>
      </c>
      <c r="AI17">
        <f t="shared" si="6"/>
        <v>0.12635263871999999</v>
      </c>
      <c r="AJ17">
        <v>55</v>
      </c>
      <c r="AK17">
        <v>3.884904156739769E-3</v>
      </c>
      <c r="AL17">
        <v>-7.3600587807001652E-3</v>
      </c>
      <c r="AM17">
        <v>9.5341399455554518E-2</v>
      </c>
      <c r="AN17">
        <f t="shared" si="7"/>
        <v>0.14778086400000001</v>
      </c>
      <c r="AO17">
        <v>55</v>
      </c>
      <c r="AP17">
        <v>-1.052835555558925E-3</v>
      </c>
      <c r="AQ17">
        <v>1.4791001896971531E-3</v>
      </c>
      <c r="AR17">
        <v>9.7851977172985341E-2</v>
      </c>
      <c r="AS17">
        <f t="shared" si="8"/>
        <v>0.17068689792000002</v>
      </c>
      <c r="AT17">
        <v>55</v>
      </c>
      <c r="AU17">
        <v>6.2334281140665783E-3</v>
      </c>
      <c r="AV17">
        <v>2.4142985751223959E-3</v>
      </c>
      <c r="AW17">
        <v>0.13971437011893151</v>
      </c>
      <c r="AX17">
        <f t="shared" si="9"/>
        <v>0.19507074047999998</v>
      </c>
      <c r="AY17">
        <v>55</v>
      </c>
      <c r="AZ17">
        <v>-7.7480101971002828E-3</v>
      </c>
      <c r="BA17">
        <v>-9.2922741632421868E-3</v>
      </c>
      <c r="BB17">
        <v>0.14254286736892929</v>
      </c>
      <c r="BC17">
        <f t="shared" si="10"/>
        <v>0.22093239168000003</v>
      </c>
    </row>
    <row r="18" spans="1:55" x14ac:dyDescent="0.4">
      <c r="A18">
        <v>56</v>
      </c>
      <c r="B18">
        <v>2.988852882378368E-3</v>
      </c>
      <c r="C18">
        <v>1.907199560635388E-3</v>
      </c>
      <c r="D18">
        <v>2.0404980207102689E-2</v>
      </c>
      <c r="E18">
        <f t="shared" si="0"/>
        <v>2.8817268480000009E-2</v>
      </c>
      <c r="F18">
        <v>56</v>
      </c>
      <c r="G18">
        <v>5.690771618689628E-3</v>
      </c>
      <c r="H18">
        <v>7.9703665490566816E-3</v>
      </c>
      <c r="I18">
        <v>2.1742809342809161E-2</v>
      </c>
      <c r="J18">
        <f t="shared" si="1"/>
        <v>4.1378641920000014E-2</v>
      </c>
      <c r="K18">
        <v>56</v>
      </c>
      <c r="L18">
        <v>3.7498491099254152E-4</v>
      </c>
      <c r="M18">
        <v>-3.9256402089049543E-3</v>
      </c>
      <c r="N18">
        <v>2.880559815956537E-2</v>
      </c>
      <c r="O18">
        <f t="shared" si="2"/>
        <v>5.5417823999999997E-2</v>
      </c>
      <c r="P18">
        <v>56</v>
      </c>
      <c r="Q18" s="3">
        <v>1.3647657197204399E-3</v>
      </c>
      <c r="R18" s="3">
        <v>2.3802526933154899E-3</v>
      </c>
      <c r="S18" s="3">
        <v>3.77079251732566E-2</v>
      </c>
      <c r="T18">
        <f t="shared" si="3"/>
        <v>7.0934814720000003E-2</v>
      </c>
      <c r="U18">
        <v>56</v>
      </c>
      <c r="V18">
        <v>-2.475238502267637E-3</v>
      </c>
      <c r="W18">
        <v>-8.5345468535523543E-3</v>
      </c>
      <c r="X18">
        <v>3.6897394803394407E-2</v>
      </c>
      <c r="Y18">
        <f t="shared" si="4"/>
        <v>8.7929614079999996E-2</v>
      </c>
      <c r="Z18">
        <v>56</v>
      </c>
      <c r="AA18">
        <v>3.759829440346234E-3</v>
      </c>
      <c r="AB18">
        <v>2.096120905365637E-3</v>
      </c>
      <c r="AC18">
        <v>5.8284212833873618E-2</v>
      </c>
      <c r="AD18">
        <f t="shared" si="5"/>
        <v>0.10640222208000003</v>
      </c>
      <c r="AE18">
        <v>56</v>
      </c>
      <c r="AF18">
        <v>3.2123225473783398E-3</v>
      </c>
      <c r="AG18">
        <v>3.8557462529607641E-3</v>
      </c>
      <c r="AH18">
        <v>5.97275644994789E-2</v>
      </c>
      <c r="AI18">
        <f t="shared" si="6"/>
        <v>0.12635263871999999</v>
      </c>
      <c r="AJ18">
        <v>56</v>
      </c>
      <c r="AK18">
        <v>-5.9597235647839515E-4</v>
      </c>
      <c r="AL18">
        <v>3.9329210016541636E-3</v>
      </c>
      <c r="AM18">
        <v>0.1012337008809118</v>
      </c>
      <c r="AN18">
        <f t="shared" si="7"/>
        <v>0.14778086400000001</v>
      </c>
      <c r="AO18">
        <v>56</v>
      </c>
      <c r="AP18">
        <v>9.9007392278079942E-4</v>
      </c>
      <c r="AQ18">
        <v>1.0547144221707249E-2</v>
      </c>
      <c r="AR18">
        <v>0.115506915544316</v>
      </c>
      <c r="AS18">
        <f t="shared" si="8"/>
        <v>0.17068689792000002</v>
      </c>
      <c r="AT18">
        <v>56</v>
      </c>
      <c r="AU18">
        <v>-8.4308208232449638E-3</v>
      </c>
      <c r="AV18">
        <v>9.423027038956415E-3</v>
      </c>
      <c r="AW18">
        <v>0.13797576066171249</v>
      </c>
      <c r="AX18">
        <f t="shared" si="9"/>
        <v>0.19507074047999998</v>
      </c>
      <c r="AY18">
        <v>56</v>
      </c>
      <c r="AZ18">
        <v>-8.5663426180621616E-3</v>
      </c>
      <c r="BA18">
        <v>-1.875661909819817E-3</v>
      </c>
      <c r="BB18">
        <v>0.1645142888359383</v>
      </c>
      <c r="BC18">
        <f t="shared" si="10"/>
        <v>0.22093239168000003</v>
      </c>
    </row>
    <row r="19" spans="1:55" x14ac:dyDescent="0.4">
      <c r="A19">
        <v>57</v>
      </c>
      <c r="B19">
        <v>5.9003652925994684E-3</v>
      </c>
      <c r="C19">
        <v>-3.1543298327961328E-3</v>
      </c>
      <c r="D19">
        <v>1.6054966422713791E-2</v>
      </c>
      <c r="E19">
        <f t="shared" si="0"/>
        <v>2.8817268480000009E-2</v>
      </c>
      <c r="F19">
        <v>57</v>
      </c>
      <c r="G19">
        <v>6.6678298135643497E-3</v>
      </c>
      <c r="H19">
        <v>-1.283809108826621E-3</v>
      </c>
      <c r="I19">
        <v>2.6413914032110158E-2</v>
      </c>
      <c r="J19">
        <f t="shared" si="1"/>
        <v>4.1378641920000014E-2</v>
      </c>
      <c r="K19">
        <v>57</v>
      </c>
      <c r="L19">
        <v>5.3411214830703354E-3</v>
      </c>
      <c r="M19">
        <v>1.080530137446396E-3</v>
      </c>
      <c r="N19">
        <v>2.7433977342792369E-2</v>
      </c>
      <c r="O19">
        <f t="shared" si="2"/>
        <v>5.5417823999999997E-2</v>
      </c>
      <c r="P19">
        <v>57</v>
      </c>
      <c r="Q19" s="3">
        <v>-1.7079288095671601E-3</v>
      </c>
      <c r="R19" s="3">
        <v>-1.30906745370672E-2</v>
      </c>
      <c r="S19" s="3">
        <v>3.37269117674978E-2</v>
      </c>
      <c r="T19">
        <f t="shared" si="3"/>
        <v>7.0934814720000003E-2</v>
      </c>
      <c r="U19">
        <v>57</v>
      </c>
      <c r="V19">
        <v>-6.8266177182431699E-3</v>
      </c>
      <c r="W19">
        <v>1.8693030434367901E-3</v>
      </c>
      <c r="X19">
        <v>3.1646705626749483E-2</v>
      </c>
      <c r="Y19">
        <f t="shared" si="4"/>
        <v>8.7929614079999996E-2</v>
      </c>
      <c r="Z19">
        <v>57</v>
      </c>
      <c r="AA19">
        <v>1.252701257404382E-3</v>
      </c>
      <c r="AB19">
        <v>-5.1593225968927176E-3</v>
      </c>
      <c r="AC19">
        <v>6.4471403614683273E-2</v>
      </c>
      <c r="AD19">
        <f t="shared" si="5"/>
        <v>0.10640222208000003</v>
      </c>
      <c r="AE19">
        <v>57</v>
      </c>
      <c r="AF19">
        <v>-1.0312263996378509E-3</v>
      </c>
      <c r="AG19">
        <v>-3.6369825173573002E-3</v>
      </c>
      <c r="AH19">
        <v>7.3088510960038322E-2</v>
      </c>
      <c r="AI19">
        <f t="shared" si="6"/>
        <v>0.12635263871999999</v>
      </c>
      <c r="AJ19">
        <v>57</v>
      </c>
      <c r="AK19">
        <v>4.2936410339746668E-3</v>
      </c>
      <c r="AL19">
        <v>4.4229487923462089E-3</v>
      </c>
      <c r="AM19">
        <v>9.5595803301940119E-2</v>
      </c>
      <c r="AN19">
        <f t="shared" si="7"/>
        <v>0.14778086400000001</v>
      </c>
      <c r="AO19">
        <v>57</v>
      </c>
      <c r="AP19">
        <v>-1.808000105142751E-3</v>
      </c>
      <c r="AQ19">
        <v>-2.0152816911692241E-3</v>
      </c>
      <c r="AR19">
        <v>0.1082751295973866</v>
      </c>
      <c r="AS19">
        <f t="shared" si="8"/>
        <v>0.17068689792000002</v>
      </c>
      <c r="AT19">
        <v>57</v>
      </c>
      <c r="AU19">
        <v>5.7429674766336144E-3</v>
      </c>
      <c r="AV19">
        <v>-1.2646119954714629E-2</v>
      </c>
      <c r="AW19">
        <v>0.12209158493905441</v>
      </c>
      <c r="AX19">
        <f t="shared" si="9"/>
        <v>0.19507074047999998</v>
      </c>
      <c r="AY19">
        <v>57</v>
      </c>
      <c r="AZ19">
        <v>4.893686044838334E-3</v>
      </c>
      <c r="BA19">
        <v>-3.0361135903532112E-3</v>
      </c>
      <c r="BB19">
        <v>0.15828350580833181</v>
      </c>
      <c r="BC19">
        <f t="shared" si="10"/>
        <v>0.22093239168000003</v>
      </c>
    </row>
    <row r="20" spans="1:55" x14ac:dyDescent="0.4">
      <c r="A20">
        <v>58</v>
      </c>
      <c r="B20">
        <v>1.2471322700164499E-3</v>
      </c>
      <c r="C20">
        <v>-3.6858987681604709E-3</v>
      </c>
      <c r="D20">
        <v>1.985370896463878E-2</v>
      </c>
      <c r="E20">
        <f t="shared" si="0"/>
        <v>2.8817268480000009E-2</v>
      </c>
      <c r="F20">
        <v>58</v>
      </c>
      <c r="G20">
        <v>3.1870404375263298E-4</v>
      </c>
      <c r="H20">
        <v>-5.7175715821371946E-4</v>
      </c>
      <c r="I20">
        <v>1.884617068388568E-2</v>
      </c>
      <c r="J20">
        <f t="shared" si="1"/>
        <v>4.1378641920000014E-2</v>
      </c>
      <c r="K20">
        <v>58</v>
      </c>
      <c r="L20">
        <v>6.6833273526645271E-3</v>
      </c>
      <c r="M20">
        <v>2.6465716782241321E-3</v>
      </c>
      <c r="N20">
        <v>2.001357519605346E-2</v>
      </c>
      <c r="O20">
        <f t="shared" si="2"/>
        <v>5.5417823999999997E-2</v>
      </c>
      <c r="P20">
        <v>58</v>
      </c>
      <c r="Q20" s="3">
        <v>-1.18880451543642E-2</v>
      </c>
      <c r="R20" s="3">
        <v>-6.3600043793803204E-3</v>
      </c>
      <c r="S20" s="3">
        <v>1.7093989451392899E-2</v>
      </c>
      <c r="T20">
        <f t="shared" si="3"/>
        <v>7.0934814720000003E-2</v>
      </c>
      <c r="U20">
        <v>58</v>
      </c>
      <c r="V20">
        <v>-4.9173765748875232E-3</v>
      </c>
      <c r="W20">
        <v>6.3535889938607401E-4</v>
      </c>
      <c r="X20">
        <v>3.365136229128577E-2</v>
      </c>
      <c r="Y20">
        <f t="shared" si="4"/>
        <v>8.7929614079999996E-2</v>
      </c>
      <c r="Z20">
        <v>58</v>
      </c>
      <c r="AA20">
        <v>-1.2186563983881279E-2</v>
      </c>
      <c r="AB20">
        <v>8.0332005116070162E-3</v>
      </c>
      <c r="AC20">
        <v>6.0745535251559561E-2</v>
      </c>
      <c r="AD20">
        <f t="shared" si="5"/>
        <v>0.10640222208000003</v>
      </c>
      <c r="AE20">
        <v>58</v>
      </c>
      <c r="AF20">
        <v>-1.08557057432989E-2</v>
      </c>
      <c r="AG20">
        <v>-4.4413809903940809E-4</v>
      </c>
      <c r="AH20">
        <v>7.0059839374518498E-2</v>
      </c>
      <c r="AI20">
        <f t="shared" si="6"/>
        <v>0.12635263871999999</v>
      </c>
      <c r="AJ20">
        <v>58</v>
      </c>
      <c r="AK20">
        <v>-1.021203754007163E-4</v>
      </c>
      <c r="AL20">
        <v>4.3854740533169692E-3</v>
      </c>
      <c r="AM20">
        <v>8.2251105896771079E-2</v>
      </c>
      <c r="AN20">
        <f t="shared" si="7"/>
        <v>0.14778086400000001</v>
      </c>
      <c r="AO20">
        <v>58</v>
      </c>
      <c r="AP20">
        <v>3.2919863465850209E-6</v>
      </c>
      <c r="AQ20">
        <v>1.3470507255447181E-3</v>
      </c>
      <c r="AR20">
        <v>0.11257978540307791</v>
      </c>
      <c r="AS20">
        <f t="shared" si="8"/>
        <v>0.17068689792000002</v>
      </c>
      <c r="AT20">
        <v>58</v>
      </c>
      <c r="AU20">
        <v>1.218244434145657E-2</v>
      </c>
      <c r="AV20">
        <v>-8.6428338233427646E-3</v>
      </c>
      <c r="AW20">
        <v>0.13982390986163801</v>
      </c>
      <c r="AX20">
        <f t="shared" si="9"/>
        <v>0.19507074047999998</v>
      </c>
      <c r="AY20">
        <v>58</v>
      </c>
      <c r="AZ20">
        <v>1.483490459540076E-3</v>
      </c>
      <c r="BA20">
        <v>-3.6300907102346982E-3</v>
      </c>
      <c r="BB20">
        <v>0.14829752205935401</v>
      </c>
      <c r="BC20">
        <f t="shared" si="10"/>
        <v>0.22093239168000003</v>
      </c>
    </row>
    <row r="21" spans="1:55" x14ac:dyDescent="0.4">
      <c r="A21">
        <v>59</v>
      </c>
      <c r="B21">
        <v>8.7392403709829632E-4</v>
      </c>
      <c r="C21">
        <v>4.6615674106605994E-3</v>
      </c>
      <c r="D21">
        <v>1.8517318626313301E-2</v>
      </c>
      <c r="E21">
        <f t="shared" si="0"/>
        <v>2.8817268480000009E-2</v>
      </c>
      <c r="F21">
        <v>59</v>
      </c>
      <c r="G21">
        <v>-1.6107284023642E-3</v>
      </c>
      <c r="H21">
        <v>-3.0331439801390852E-3</v>
      </c>
      <c r="I21">
        <v>3.3494865913210603E-2</v>
      </c>
      <c r="J21">
        <f t="shared" si="1"/>
        <v>4.1378641920000014E-2</v>
      </c>
      <c r="K21">
        <v>59</v>
      </c>
      <c r="L21">
        <v>1.5482502012687249E-3</v>
      </c>
      <c r="M21">
        <v>-3.5260350495637601E-3</v>
      </c>
      <c r="N21">
        <v>1.256624824787279E-2</v>
      </c>
      <c r="O21">
        <f t="shared" si="2"/>
        <v>5.5417823999999997E-2</v>
      </c>
      <c r="P21">
        <v>59</v>
      </c>
      <c r="Q21" s="3">
        <v>-1.9591067893539602E-3</v>
      </c>
      <c r="R21" s="3">
        <v>-4.5943789887814002E-3</v>
      </c>
      <c r="S21" s="3">
        <v>3.1873701882604202E-2</v>
      </c>
      <c r="T21">
        <f t="shared" si="3"/>
        <v>7.0934814720000003E-2</v>
      </c>
      <c r="U21">
        <v>59</v>
      </c>
      <c r="V21">
        <v>1.787397900012839E-3</v>
      </c>
      <c r="W21">
        <v>8.7295689601011636E-3</v>
      </c>
      <c r="X21">
        <v>3.6468714982891552E-2</v>
      </c>
      <c r="Y21">
        <f t="shared" si="4"/>
        <v>8.7929614079999996E-2</v>
      </c>
      <c r="Z21">
        <v>59</v>
      </c>
      <c r="AA21">
        <v>-4.6525774054647978E-4</v>
      </c>
      <c r="AB21">
        <v>-5.1816992773311976E-3</v>
      </c>
      <c r="AC21">
        <v>6.792811971483434E-2</v>
      </c>
      <c r="AD21">
        <f t="shared" si="5"/>
        <v>0.10640222208000003</v>
      </c>
      <c r="AE21">
        <v>59</v>
      </c>
      <c r="AF21">
        <v>-2.128501013802294E-4</v>
      </c>
      <c r="AG21">
        <v>-7.2310177113832788E-3</v>
      </c>
      <c r="AH21">
        <v>6.7822162392296909E-2</v>
      </c>
      <c r="AI21">
        <f t="shared" si="6"/>
        <v>0.12635263871999999</v>
      </c>
      <c r="AJ21">
        <v>59</v>
      </c>
      <c r="AK21">
        <v>-3.8074149446247257E-4</v>
      </c>
      <c r="AL21">
        <v>-2.0170040749061778E-3</v>
      </c>
      <c r="AM21">
        <v>9.4683999189079215E-2</v>
      </c>
      <c r="AN21">
        <f t="shared" si="7"/>
        <v>0.14778086400000001</v>
      </c>
      <c r="AO21">
        <v>59</v>
      </c>
      <c r="AP21">
        <v>1.9513736442235479E-3</v>
      </c>
      <c r="AQ21">
        <v>6.1420923807910246E-3</v>
      </c>
      <c r="AR21">
        <v>0.1107185465769812</v>
      </c>
      <c r="AS21">
        <f t="shared" si="8"/>
        <v>0.17068689792000002</v>
      </c>
      <c r="AT21">
        <v>59</v>
      </c>
      <c r="AU21">
        <v>2.7751560359586111E-3</v>
      </c>
      <c r="AV21">
        <v>-9.8083415485988572E-3</v>
      </c>
      <c r="AW21">
        <v>0.12117398420598791</v>
      </c>
      <c r="AX21">
        <f t="shared" si="9"/>
        <v>0.19507074047999998</v>
      </c>
      <c r="AY21">
        <v>59</v>
      </c>
      <c r="AZ21">
        <v>-1.1756241210801341E-3</v>
      </c>
      <c r="BA21">
        <v>7.7306125222233553E-3</v>
      </c>
      <c r="BB21">
        <v>0.15811177979628521</v>
      </c>
      <c r="BC21">
        <f t="shared" si="10"/>
        <v>0.22093239168000003</v>
      </c>
    </row>
    <row r="22" spans="1:55" x14ac:dyDescent="0.4">
      <c r="A22">
        <v>60</v>
      </c>
      <c r="B22">
        <v>-2.1306763076874582E-3</v>
      </c>
      <c r="C22">
        <v>-2.0320694521636612E-3</v>
      </c>
      <c r="D22">
        <v>1.753472335117599E-2</v>
      </c>
      <c r="E22">
        <f t="shared" si="0"/>
        <v>2.8817268480000009E-2</v>
      </c>
      <c r="F22">
        <v>60</v>
      </c>
      <c r="G22">
        <v>2.965209175994076E-3</v>
      </c>
      <c r="H22">
        <v>7.5084614302647476E-3</v>
      </c>
      <c r="I22">
        <v>1.36021086991277E-2</v>
      </c>
      <c r="J22">
        <f t="shared" si="1"/>
        <v>4.1378641920000014E-2</v>
      </c>
      <c r="K22">
        <v>60</v>
      </c>
      <c r="L22">
        <v>2.1423232871157359E-3</v>
      </c>
      <c r="M22">
        <v>6.1879678838314264E-5</v>
      </c>
      <c r="N22">
        <v>1.6808692242755718E-2</v>
      </c>
      <c r="O22">
        <f t="shared" si="2"/>
        <v>5.5417823999999997E-2</v>
      </c>
      <c r="P22">
        <v>60</v>
      </c>
      <c r="Q22" s="3">
        <v>8.3831501855747698E-3</v>
      </c>
      <c r="R22" s="3">
        <v>-4.7022817542285398E-4</v>
      </c>
      <c r="S22" s="3">
        <v>1.9002312275930501E-2</v>
      </c>
      <c r="T22">
        <f t="shared" si="3"/>
        <v>7.0934814720000003E-2</v>
      </c>
      <c r="U22">
        <v>60</v>
      </c>
      <c r="V22">
        <v>-1.1063935917624499E-2</v>
      </c>
      <c r="W22">
        <v>1.114215742239988E-3</v>
      </c>
      <c r="X22">
        <v>2.2707067519499011E-2</v>
      </c>
      <c r="Y22">
        <f t="shared" si="4"/>
        <v>8.7929614079999996E-2</v>
      </c>
      <c r="Z22">
        <v>60</v>
      </c>
      <c r="AA22">
        <v>1.922117721854733E-3</v>
      </c>
      <c r="AB22">
        <v>1.888837345387278E-3</v>
      </c>
      <c r="AC22">
        <v>5.6416438158243917E-2</v>
      </c>
      <c r="AD22">
        <f t="shared" si="5"/>
        <v>0.10640222208000003</v>
      </c>
      <c r="AE22">
        <v>60</v>
      </c>
      <c r="AF22">
        <v>-1.5514598936918499E-3</v>
      </c>
      <c r="AG22">
        <v>-1.6444155442548751E-3</v>
      </c>
      <c r="AH22">
        <v>7.2515789000720199E-2</v>
      </c>
      <c r="AI22">
        <f t="shared" si="6"/>
        <v>0.12635263871999999</v>
      </c>
      <c r="AJ22">
        <v>60</v>
      </c>
      <c r="AK22">
        <v>-1.397670527951436E-3</v>
      </c>
      <c r="AL22">
        <v>-7.3923504845378324E-3</v>
      </c>
      <c r="AM22">
        <v>8.7613487628076053E-2</v>
      </c>
      <c r="AN22">
        <f t="shared" si="7"/>
        <v>0.14778086400000001</v>
      </c>
      <c r="AO22">
        <v>60</v>
      </c>
      <c r="AP22">
        <v>3.104118911089717E-3</v>
      </c>
      <c r="AQ22">
        <v>3.0503220648100261E-3</v>
      </c>
      <c r="AR22">
        <v>9.4521872581563027E-2</v>
      </c>
      <c r="AS22">
        <f t="shared" si="8"/>
        <v>0.17068689792000002</v>
      </c>
      <c r="AT22">
        <v>60</v>
      </c>
      <c r="AU22">
        <v>-1.5312128733450351E-3</v>
      </c>
      <c r="AV22">
        <v>1.51569184023784E-4</v>
      </c>
      <c r="AW22">
        <v>0.12889478701393969</v>
      </c>
      <c r="AX22">
        <f t="shared" si="9"/>
        <v>0.19507074047999998</v>
      </c>
      <c r="AY22">
        <v>60</v>
      </c>
      <c r="AZ22">
        <v>-7.7638506623079677E-4</v>
      </c>
      <c r="BA22">
        <v>-1.084552531753449E-2</v>
      </c>
      <c r="BB22">
        <v>0.1509441008972367</v>
      </c>
      <c r="BC22">
        <f t="shared" si="10"/>
        <v>0.22093239168000003</v>
      </c>
    </row>
    <row r="23" spans="1:55" x14ac:dyDescent="0.4">
      <c r="A23">
        <v>61</v>
      </c>
      <c r="B23">
        <v>-3.1935598641887031E-3</v>
      </c>
      <c r="C23">
        <v>-3.4641414366299028E-3</v>
      </c>
      <c r="D23">
        <v>1.2539286927474341E-2</v>
      </c>
      <c r="E23">
        <f t="shared" si="0"/>
        <v>2.8817268480000009E-2</v>
      </c>
      <c r="F23">
        <v>61</v>
      </c>
      <c r="G23">
        <v>-1.2605924886493021E-3</v>
      </c>
      <c r="H23">
        <v>1.4257582953944119E-2</v>
      </c>
      <c r="I23">
        <v>6.0573501194260294E-3</v>
      </c>
      <c r="J23">
        <f t="shared" si="1"/>
        <v>4.1378641920000014E-2</v>
      </c>
      <c r="K23">
        <v>61</v>
      </c>
      <c r="L23">
        <v>1.735149702502623E-3</v>
      </c>
      <c r="M23">
        <v>1.8501685801940279E-3</v>
      </c>
      <c r="N23">
        <v>2.1002586165507271E-2</v>
      </c>
      <c r="O23">
        <f t="shared" si="2"/>
        <v>5.5417823999999997E-2</v>
      </c>
      <c r="P23">
        <v>61</v>
      </c>
      <c r="Q23">
        <v>-1.085736093212554E-2</v>
      </c>
      <c r="R23">
        <v>1.244906863419208E-2</v>
      </c>
      <c r="S23">
        <v>6.8001837807515394E-3</v>
      </c>
      <c r="T23">
        <f t="shared" si="3"/>
        <v>7.0934814720000003E-2</v>
      </c>
      <c r="U23">
        <v>61</v>
      </c>
      <c r="V23">
        <v>-2.5956963181504708E-4</v>
      </c>
      <c r="W23">
        <v>-3.2404672307028881E-3</v>
      </c>
      <c r="X23">
        <v>4.4453719954530631E-2</v>
      </c>
      <c r="Y23">
        <f t="shared" si="4"/>
        <v>8.7929614079999996E-2</v>
      </c>
      <c r="Z23">
        <v>61</v>
      </c>
      <c r="AA23">
        <v>-8.8663315616507067E-3</v>
      </c>
      <c r="AB23">
        <v>-5.0457549463730558E-3</v>
      </c>
      <c r="AC23">
        <v>6.1237922214797243E-2</v>
      </c>
      <c r="AD23">
        <f t="shared" si="5"/>
        <v>0.10640222208000003</v>
      </c>
      <c r="AE23">
        <v>61</v>
      </c>
      <c r="AF23">
        <v>3.7466515168623139E-3</v>
      </c>
      <c r="AG23">
        <v>-1.047817910975945E-3</v>
      </c>
      <c r="AH23">
        <v>5.6863636794453137E-2</v>
      </c>
      <c r="AI23">
        <f t="shared" si="6"/>
        <v>0.12635263871999999</v>
      </c>
      <c r="AJ23">
        <v>61</v>
      </c>
      <c r="AK23">
        <v>-2.2211509084405561E-3</v>
      </c>
      <c r="AL23">
        <v>2.4280083534511708E-3</v>
      </c>
      <c r="AM23">
        <v>7.1362791692067884E-2</v>
      </c>
      <c r="AN23">
        <f t="shared" si="7"/>
        <v>0.14778086400000001</v>
      </c>
      <c r="AO23">
        <v>61</v>
      </c>
      <c r="AP23">
        <v>7.0493320931437706E-3</v>
      </c>
      <c r="AQ23">
        <v>4.572413504470939E-3</v>
      </c>
      <c r="AR23">
        <v>0.1049909347613628</v>
      </c>
      <c r="AS23">
        <f t="shared" si="8"/>
        <v>0.17068689792000002</v>
      </c>
      <c r="AT23">
        <v>61</v>
      </c>
      <c r="AU23">
        <v>5.3907270756820844E-3</v>
      </c>
      <c r="AV23">
        <v>7.5059735322722931E-3</v>
      </c>
      <c r="AW23">
        <v>0.1255268958020839</v>
      </c>
      <c r="AX23">
        <f t="shared" si="9"/>
        <v>0.19507074047999998</v>
      </c>
      <c r="AY23">
        <v>61</v>
      </c>
      <c r="AZ23">
        <v>-1.313901543477179E-2</v>
      </c>
      <c r="BA23">
        <v>-1.272229502066771E-2</v>
      </c>
      <c r="BB23">
        <v>0.1351108295194452</v>
      </c>
      <c r="BC23">
        <f t="shared" si="10"/>
        <v>0.22093239168000003</v>
      </c>
    </row>
    <row r="24" spans="1:55" x14ac:dyDescent="0.4">
      <c r="A24">
        <v>62</v>
      </c>
      <c r="B24">
        <v>-3.211518603507275E-3</v>
      </c>
      <c r="C24">
        <v>-2.580718106357089E-3</v>
      </c>
      <c r="D24">
        <v>7.5351105663121042E-3</v>
      </c>
      <c r="E24">
        <f t="shared" si="0"/>
        <v>2.8817268480000009E-2</v>
      </c>
      <c r="F24">
        <v>62</v>
      </c>
      <c r="G24">
        <v>5.059438639868406E-3</v>
      </c>
      <c r="H24">
        <v>-5.4998190050294113E-3</v>
      </c>
      <c r="I24">
        <v>1.863321840980094E-2</v>
      </c>
      <c r="J24">
        <f t="shared" si="1"/>
        <v>4.1378641920000014E-2</v>
      </c>
      <c r="K24">
        <v>62</v>
      </c>
      <c r="L24">
        <v>-1.127846795825887E-3</v>
      </c>
      <c r="M24">
        <v>7.9801336399168399E-4</v>
      </c>
      <c r="N24">
        <v>-8.2502782200845233E-3</v>
      </c>
      <c r="O24">
        <f t="shared" si="2"/>
        <v>5.5417823999999997E-2</v>
      </c>
      <c r="P24">
        <v>62</v>
      </c>
      <c r="Q24">
        <v>-6.1498033096646894E-3</v>
      </c>
      <c r="R24">
        <v>1.952680667743239E-3</v>
      </c>
      <c r="S24">
        <v>3.3094451538701948E-2</v>
      </c>
      <c r="T24">
        <f t="shared" si="3"/>
        <v>7.0934814720000003E-2</v>
      </c>
      <c r="U24">
        <v>62</v>
      </c>
      <c r="V24">
        <v>3.4525259610298999E-3</v>
      </c>
      <c r="W24">
        <v>-7.7725004096176166E-3</v>
      </c>
      <c r="X24">
        <v>3.6942929255073732E-2</v>
      </c>
      <c r="Y24">
        <f t="shared" si="4"/>
        <v>8.7929614079999996E-2</v>
      </c>
      <c r="Z24">
        <v>62</v>
      </c>
      <c r="AA24">
        <v>5.9572608098101189E-3</v>
      </c>
      <c r="AB24">
        <v>9.7362061088467049E-3</v>
      </c>
      <c r="AC24">
        <v>3.8640625825994111E-2</v>
      </c>
      <c r="AD24">
        <f t="shared" si="5"/>
        <v>0.10640222208000003</v>
      </c>
      <c r="AE24">
        <v>62</v>
      </c>
      <c r="AF24">
        <v>2.287639209675119E-3</v>
      </c>
      <c r="AG24">
        <v>9.4817158335067722E-3</v>
      </c>
      <c r="AH24">
        <v>5.8395410927774137E-2</v>
      </c>
      <c r="AI24">
        <f t="shared" si="6"/>
        <v>0.12635263871999999</v>
      </c>
      <c r="AJ24">
        <v>62</v>
      </c>
      <c r="AK24">
        <v>6.3444432453825163E-3</v>
      </c>
      <c r="AL24">
        <v>-1.218624861433368E-3</v>
      </c>
      <c r="AM24">
        <v>8.838703718529084E-2</v>
      </c>
      <c r="AN24">
        <f t="shared" si="7"/>
        <v>0.14778086400000001</v>
      </c>
      <c r="AO24">
        <v>62</v>
      </c>
      <c r="AP24">
        <v>-1.5659814804660561E-2</v>
      </c>
      <c r="AQ24">
        <v>2.41784380995997E-3</v>
      </c>
      <c r="AR24">
        <v>0.1011012800366782</v>
      </c>
      <c r="AS24">
        <f t="shared" si="8"/>
        <v>0.17068689792000002</v>
      </c>
      <c r="AT24">
        <v>62</v>
      </c>
      <c r="AU24">
        <v>1.0891350429932851E-2</v>
      </c>
      <c r="AV24">
        <v>-8.8610525449678759E-3</v>
      </c>
      <c r="AW24">
        <v>0.1098474668312952</v>
      </c>
      <c r="AX24">
        <f t="shared" si="9"/>
        <v>0.19507074047999998</v>
      </c>
      <c r="AY24">
        <v>62</v>
      </c>
      <c r="AZ24">
        <v>4.258140412759244E-3</v>
      </c>
      <c r="BA24">
        <v>1.133461180588973E-2</v>
      </c>
      <c r="BB24">
        <v>0.13604169731088581</v>
      </c>
      <c r="BC24">
        <f t="shared" si="10"/>
        <v>0.22093239168000003</v>
      </c>
    </row>
    <row r="25" spans="1:55" x14ac:dyDescent="0.4">
      <c r="A25">
        <v>63</v>
      </c>
      <c r="B25">
        <v>6.6255862599405094E-3</v>
      </c>
      <c r="C25">
        <v>-6.2835040585104305E-4</v>
      </c>
      <c r="D25">
        <v>-8.3336583504326524E-3</v>
      </c>
      <c r="E25">
        <f t="shared" si="0"/>
        <v>2.8817268480000009E-2</v>
      </c>
      <c r="F25">
        <v>63</v>
      </c>
      <c r="G25">
        <v>1.267614508394194E-3</v>
      </c>
      <c r="H25">
        <v>-1.071532178954317E-2</v>
      </c>
      <c r="I25">
        <v>8.0780093157253648E-3</v>
      </c>
      <c r="J25">
        <f t="shared" si="1"/>
        <v>4.1378641920000014E-2</v>
      </c>
      <c r="K25">
        <v>63</v>
      </c>
      <c r="L25">
        <v>-6.4363238253628613E-3</v>
      </c>
      <c r="M25">
        <v>-2.3304429712938481E-3</v>
      </c>
      <c r="N25">
        <v>7.6115862204200017E-3</v>
      </c>
      <c r="O25">
        <f t="shared" si="2"/>
        <v>5.5417823999999997E-2</v>
      </c>
      <c r="P25">
        <v>63</v>
      </c>
      <c r="Q25">
        <v>-1.07405749199599E-3</v>
      </c>
      <c r="R25">
        <v>1.3635925970216221E-3</v>
      </c>
      <c r="S25">
        <v>2.8196915490165071E-2</v>
      </c>
      <c r="T25">
        <f t="shared" si="3"/>
        <v>7.0934814720000003E-2</v>
      </c>
      <c r="U25">
        <v>63</v>
      </c>
      <c r="V25">
        <v>3.3015681183386257E-4</v>
      </c>
      <c r="W25">
        <v>-8.6735111513511938E-3</v>
      </c>
      <c r="X25">
        <v>3.3648815119494933E-2</v>
      </c>
      <c r="Y25">
        <f t="shared" si="4"/>
        <v>8.7929614079999996E-2</v>
      </c>
      <c r="Z25">
        <v>63</v>
      </c>
      <c r="AA25">
        <v>-5.92826398134522E-3</v>
      </c>
      <c r="AB25">
        <v>-6.3471310718634594E-3</v>
      </c>
      <c r="AC25">
        <v>3.1012530238859051E-2</v>
      </c>
      <c r="AD25">
        <f t="shared" si="5"/>
        <v>0.10640222208000003</v>
      </c>
      <c r="AE25">
        <v>63</v>
      </c>
      <c r="AF25">
        <v>2.7728697943984609E-3</v>
      </c>
      <c r="AG25">
        <v>1.982599815637988E-3</v>
      </c>
      <c r="AH25">
        <v>7.0282669885544324E-2</v>
      </c>
      <c r="AI25">
        <f t="shared" si="6"/>
        <v>0.12635263871999999</v>
      </c>
      <c r="AJ25">
        <v>63</v>
      </c>
      <c r="AK25">
        <v>-1.417009984431947E-2</v>
      </c>
      <c r="AL25">
        <v>-4.0690981845077009E-3</v>
      </c>
      <c r="AM25">
        <v>7.2360738229257565E-2</v>
      </c>
      <c r="AN25">
        <f t="shared" si="7"/>
        <v>0.14778086400000001</v>
      </c>
      <c r="AO25">
        <v>63</v>
      </c>
      <c r="AP25">
        <v>-5.3223544795149187E-3</v>
      </c>
      <c r="AQ25">
        <v>-2.82436901625199E-3</v>
      </c>
      <c r="AR25">
        <v>9.6163198961607216E-2</v>
      </c>
      <c r="AS25">
        <f t="shared" si="8"/>
        <v>0.17068689792000002</v>
      </c>
      <c r="AT25">
        <v>63</v>
      </c>
      <c r="AU25">
        <v>1.521190564112085E-2</v>
      </c>
      <c r="AV25">
        <v>2.155306781566587E-2</v>
      </c>
      <c r="AW25">
        <v>0.119698945631667</v>
      </c>
      <c r="AX25">
        <f t="shared" si="9"/>
        <v>0.19507074047999998</v>
      </c>
      <c r="AY25">
        <v>63</v>
      </c>
      <c r="AZ25">
        <v>-3.6508845775361988E-2</v>
      </c>
      <c r="BA25">
        <v>-0.21112804539658561</v>
      </c>
      <c r="BB25">
        <v>0.1056620414853757</v>
      </c>
      <c r="BC25">
        <f t="shared" si="10"/>
        <v>0.22093239168000003</v>
      </c>
    </row>
    <row r="26" spans="1:55" x14ac:dyDescent="0.4">
      <c r="A26">
        <v>64</v>
      </c>
      <c r="B26">
        <v>-7.4872743082244351E-3</v>
      </c>
      <c r="C26">
        <v>5.6648118894691074E-3</v>
      </c>
      <c r="D26">
        <v>-2.01415231314207E-3</v>
      </c>
      <c r="E26">
        <f t="shared" si="0"/>
        <v>2.8817268480000009E-2</v>
      </c>
      <c r="F26">
        <v>64</v>
      </c>
      <c r="G26">
        <v>1.953006059875344E-3</v>
      </c>
      <c r="H26">
        <v>1.0489369188200729E-2</v>
      </c>
      <c r="I26">
        <v>2.0959798893928749E-2</v>
      </c>
      <c r="J26">
        <f t="shared" si="1"/>
        <v>4.1378641920000014E-2</v>
      </c>
      <c r="K26">
        <v>64</v>
      </c>
      <c r="L26">
        <v>-3.052711358739039E-3</v>
      </c>
      <c r="M26">
        <v>4.2655035475951857E-3</v>
      </c>
      <c r="N26">
        <v>1.337201569019675E-2</v>
      </c>
      <c r="O26">
        <f t="shared" si="2"/>
        <v>5.5417823999999997E-2</v>
      </c>
      <c r="P26">
        <v>64</v>
      </c>
      <c r="Q26">
        <v>1.202177219700395E-3</v>
      </c>
      <c r="R26">
        <v>-9.3695907726268541E-4</v>
      </c>
      <c r="S26">
        <v>2.9588269288327831E-2</v>
      </c>
      <c r="T26">
        <f t="shared" si="3"/>
        <v>7.0934814720000003E-2</v>
      </c>
      <c r="U26">
        <v>64</v>
      </c>
      <c r="V26">
        <v>4.2632744031377142E-3</v>
      </c>
      <c r="W26">
        <v>-3.9376977549171657E-3</v>
      </c>
      <c r="X26">
        <v>3.3853798973060803E-2</v>
      </c>
      <c r="Y26">
        <f t="shared" si="4"/>
        <v>8.7929614079999996E-2</v>
      </c>
      <c r="Z26">
        <v>64</v>
      </c>
      <c r="AA26">
        <v>-4.0304649951204792E-3</v>
      </c>
      <c r="AB26">
        <v>8.3872727975950797E-3</v>
      </c>
      <c r="AC26">
        <v>4.0767088798515032E-2</v>
      </c>
      <c r="AD26">
        <f t="shared" si="5"/>
        <v>0.10640222208000003</v>
      </c>
      <c r="AE26">
        <v>64</v>
      </c>
      <c r="AF26">
        <v>-6.4097811984248076E-3</v>
      </c>
      <c r="AG26">
        <v>-4.3879927501276226E-3</v>
      </c>
      <c r="AH26">
        <v>5.6119163914846518E-2</v>
      </c>
      <c r="AI26">
        <f t="shared" si="6"/>
        <v>0.12635263871999999</v>
      </c>
      <c r="AJ26">
        <v>64</v>
      </c>
      <c r="AK26">
        <v>-3.4239712038326999E-3</v>
      </c>
      <c r="AL26">
        <v>-3.403660456145716E-3</v>
      </c>
      <c r="AM26">
        <v>7.396931097857283E-2</v>
      </c>
      <c r="AN26">
        <f t="shared" si="7"/>
        <v>0.14778086400000001</v>
      </c>
      <c r="AO26">
        <v>64</v>
      </c>
      <c r="AP26">
        <v>-5.1141227839181132E-3</v>
      </c>
      <c r="AQ26">
        <v>3.883061615962444E-3</v>
      </c>
      <c r="AR26">
        <v>9.6597494136269391E-2</v>
      </c>
      <c r="AS26">
        <f t="shared" si="8"/>
        <v>0.17068689792000002</v>
      </c>
      <c r="AT26">
        <v>64</v>
      </c>
      <c r="AU26">
        <v>3.4042577667959721E-3</v>
      </c>
      <c r="AV26">
        <v>1.7792091038005969E-3</v>
      </c>
      <c r="AW26">
        <v>0.11142452200488021</v>
      </c>
      <c r="AX26">
        <f t="shared" si="9"/>
        <v>0.19507074047999998</v>
      </c>
      <c r="AY26">
        <v>64</v>
      </c>
      <c r="AZ26">
        <v>4.2620095799111588E-3</v>
      </c>
      <c r="BA26">
        <v>5.9353436851684502E-4</v>
      </c>
      <c r="BB26">
        <v>0.1416480604820419</v>
      </c>
      <c r="BC26">
        <f t="shared" si="10"/>
        <v>0.22093239168000003</v>
      </c>
    </row>
    <row r="27" spans="1:55" x14ac:dyDescent="0.4">
      <c r="A27">
        <v>65</v>
      </c>
      <c r="B27">
        <v>-1.4527696900951839E-3</v>
      </c>
      <c r="C27">
        <v>-1.695187660161479E-3</v>
      </c>
      <c r="D27">
        <v>4.6962268290335202E-3</v>
      </c>
      <c r="E27">
        <f t="shared" si="0"/>
        <v>2.8817268480000009E-2</v>
      </c>
      <c r="F27">
        <v>65</v>
      </c>
      <c r="G27">
        <v>1.9328086557643159E-3</v>
      </c>
      <c r="H27">
        <v>1.2769825988360409E-3</v>
      </c>
      <c r="I27">
        <v>9.7367632341876717E-3</v>
      </c>
      <c r="J27">
        <f t="shared" si="1"/>
        <v>4.1378641920000014E-2</v>
      </c>
      <c r="K27">
        <v>65</v>
      </c>
      <c r="L27">
        <v>2.1568997816017068E-3</v>
      </c>
      <c r="M27">
        <v>-1.208379108793156E-3</v>
      </c>
      <c r="N27">
        <v>2.4262582341708611E-2</v>
      </c>
      <c r="O27">
        <f t="shared" si="2"/>
        <v>5.5417823999999997E-2</v>
      </c>
      <c r="P27">
        <v>65</v>
      </c>
      <c r="Q27">
        <v>-4.1411530185596328E-3</v>
      </c>
      <c r="R27">
        <v>-2.6203817264073199E-3</v>
      </c>
      <c r="S27">
        <v>6.4626720167524094E-3</v>
      </c>
      <c r="T27">
        <f t="shared" si="3"/>
        <v>7.0934814720000003E-2</v>
      </c>
      <c r="U27">
        <v>65</v>
      </c>
      <c r="V27">
        <v>4.1881768313497807E-3</v>
      </c>
      <c r="W27">
        <v>-7.1542297462720821E-3</v>
      </c>
      <c r="X27">
        <v>4.4520646437800362E-2</v>
      </c>
      <c r="Y27">
        <f t="shared" si="4"/>
        <v>8.7929614079999996E-2</v>
      </c>
      <c r="Z27">
        <v>65</v>
      </c>
      <c r="AA27">
        <v>3.088987271503568E-3</v>
      </c>
      <c r="AB27">
        <v>1.03871720560645E-3</v>
      </c>
      <c r="AC27">
        <v>4.7326828929858407E-2</v>
      </c>
      <c r="AD27">
        <f t="shared" si="5"/>
        <v>0.10640222208000003</v>
      </c>
      <c r="AE27">
        <v>65</v>
      </c>
      <c r="AF27">
        <v>-5.8428942279443461E-3</v>
      </c>
      <c r="AG27">
        <v>1.826500070238329E-2</v>
      </c>
      <c r="AH27">
        <v>6.3355970238988285E-2</v>
      </c>
      <c r="AI27">
        <f t="shared" si="6"/>
        <v>0.12635263871999999</v>
      </c>
      <c r="AJ27">
        <v>65</v>
      </c>
      <c r="AK27">
        <v>-1.444652982099118E-3</v>
      </c>
      <c r="AL27">
        <v>-1.4983648385546691E-2</v>
      </c>
      <c r="AM27">
        <v>7.8126936905862837E-2</v>
      </c>
      <c r="AN27">
        <f t="shared" si="7"/>
        <v>0.14778086400000001</v>
      </c>
      <c r="AO27">
        <v>65</v>
      </c>
      <c r="AP27">
        <v>6.1096314692375697E-3</v>
      </c>
      <c r="AQ27">
        <v>1.0971487688248779E-3</v>
      </c>
      <c r="AR27">
        <v>9.0062753272744045E-2</v>
      </c>
      <c r="AS27">
        <f t="shared" si="8"/>
        <v>0.17068689792000002</v>
      </c>
      <c r="AT27">
        <v>65</v>
      </c>
      <c r="AU27">
        <v>-1.023920379422402E-2</v>
      </c>
      <c r="AV27">
        <v>7.5329714114096879E-3</v>
      </c>
      <c r="AW27">
        <v>0.1010285802020512</v>
      </c>
      <c r="AX27">
        <f t="shared" si="9"/>
        <v>0.19507074047999998</v>
      </c>
      <c r="AY27">
        <v>65</v>
      </c>
      <c r="AZ27">
        <v>8.0435475455052155E-3</v>
      </c>
      <c r="BA27">
        <v>1.61171961716905E-3</v>
      </c>
      <c r="BB27">
        <v>0.12782673064894881</v>
      </c>
      <c r="BC27">
        <f t="shared" si="10"/>
        <v>0.22093239168000003</v>
      </c>
    </row>
    <row r="28" spans="1:55" x14ac:dyDescent="0.4">
      <c r="A28">
        <v>66</v>
      </c>
      <c r="B28">
        <v>-1.317878581446988E-3</v>
      </c>
      <c r="C28">
        <v>-1.9958351294035999E-3</v>
      </c>
      <c r="D28">
        <v>-8.9787304287849753E-3</v>
      </c>
      <c r="E28">
        <f t="shared" si="0"/>
        <v>2.8817268480000009E-2</v>
      </c>
      <c r="F28">
        <v>66</v>
      </c>
      <c r="G28">
        <v>2.3625054275032212E-3</v>
      </c>
      <c r="H28">
        <v>2.5041846759569818E-3</v>
      </c>
      <c r="I28">
        <v>-2.926468001982458E-4</v>
      </c>
      <c r="J28">
        <f t="shared" si="1"/>
        <v>4.1378641920000014E-2</v>
      </c>
      <c r="K28">
        <v>66</v>
      </c>
      <c r="L28">
        <v>3.1869533333356509E-3</v>
      </c>
      <c r="M28">
        <v>-6.4469362184238592E-3</v>
      </c>
      <c r="N28">
        <v>1.8747280811890681E-2</v>
      </c>
      <c r="O28">
        <f t="shared" si="2"/>
        <v>5.5417823999999997E-2</v>
      </c>
      <c r="P28">
        <v>66</v>
      </c>
      <c r="Q28">
        <v>-8.7114103900876004E-3</v>
      </c>
      <c r="R28">
        <v>1.4432322440103861E-2</v>
      </c>
      <c r="S28">
        <v>2.7647745382752349E-2</v>
      </c>
      <c r="T28">
        <f t="shared" si="3"/>
        <v>7.0934814720000003E-2</v>
      </c>
      <c r="U28">
        <v>66</v>
      </c>
      <c r="V28">
        <v>-6.4865421273019941E-3</v>
      </c>
      <c r="W28">
        <v>6.8122671131468854E-3</v>
      </c>
      <c r="X28">
        <v>3.8154788601375618E-2</v>
      </c>
      <c r="Y28">
        <f t="shared" si="4"/>
        <v>8.7929614079999996E-2</v>
      </c>
      <c r="Z28">
        <v>66</v>
      </c>
      <c r="AA28">
        <v>-1.029515040931318E-2</v>
      </c>
      <c r="AB28">
        <v>-1.116908340700839E-2</v>
      </c>
      <c r="AC28">
        <v>5.0774294581817488E-2</v>
      </c>
      <c r="AD28">
        <f t="shared" si="5"/>
        <v>0.10640222208000003</v>
      </c>
      <c r="AE28">
        <v>66</v>
      </c>
      <c r="AF28">
        <v>1.9531607518824139E-4</v>
      </c>
      <c r="AG28">
        <v>6.3564708064121379E-3</v>
      </c>
      <c r="AH28">
        <v>2.8408582870408799E-2</v>
      </c>
      <c r="AI28">
        <f t="shared" si="6"/>
        <v>0.12635263871999999</v>
      </c>
      <c r="AJ28">
        <v>66</v>
      </c>
      <c r="AK28">
        <v>-3.0901449098798268E-3</v>
      </c>
      <c r="AL28">
        <v>-7.364138915810137E-3</v>
      </c>
      <c r="AM28">
        <v>7.5300848271486157E-2</v>
      </c>
      <c r="AN28">
        <f t="shared" si="7"/>
        <v>0.14778086400000001</v>
      </c>
      <c r="AO28">
        <v>66</v>
      </c>
      <c r="AP28">
        <v>6.3281084791177522E-3</v>
      </c>
      <c r="AQ28">
        <v>8.5417298658401006E-3</v>
      </c>
      <c r="AR28">
        <v>9.6996911738171265E-2</v>
      </c>
      <c r="AS28">
        <f t="shared" si="8"/>
        <v>0.17068689792000002</v>
      </c>
      <c r="AT28">
        <v>66</v>
      </c>
      <c r="AU28">
        <v>-6.528382308369364E-3</v>
      </c>
      <c r="AV28">
        <v>3.8954467875107141E-3</v>
      </c>
      <c r="AW28">
        <v>0.10891888864133099</v>
      </c>
      <c r="AX28">
        <f t="shared" si="9"/>
        <v>0.19507074047999998</v>
      </c>
      <c r="AY28">
        <v>66</v>
      </c>
      <c r="AZ28">
        <v>6.358692192623772E-3</v>
      </c>
      <c r="BA28">
        <v>2.188535761596487E-3</v>
      </c>
      <c r="BB28">
        <v>0.12530947603375431</v>
      </c>
      <c r="BC28">
        <f t="shared" si="10"/>
        <v>0.22093239168000003</v>
      </c>
    </row>
    <row r="29" spans="1:55" x14ac:dyDescent="0.4">
      <c r="A29">
        <v>67</v>
      </c>
      <c r="B29">
        <v>6.4469962914810173E-3</v>
      </c>
      <c r="C29">
        <v>3.7706776833117258E-3</v>
      </c>
      <c r="D29">
        <v>4.5971371162278028E-3</v>
      </c>
      <c r="E29">
        <f t="shared" si="0"/>
        <v>2.8817268480000009E-2</v>
      </c>
      <c r="F29">
        <v>67</v>
      </c>
      <c r="G29">
        <v>4.871502223839635E-3</v>
      </c>
      <c r="H29">
        <v>-1.8608843412942059E-3</v>
      </c>
      <c r="I29">
        <v>-1.799859039409964E-3</v>
      </c>
      <c r="J29">
        <f t="shared" si="1"/>
        <v>4.1378641920000014E-2</v>
      </c>
      <c r="K29">
        <v>67</v>
      </c>
      <c r="L29">
        <v>3.5413887386078848E-3</v>
      </c>
      <c r="M29">
        <v>-1.716580943597846E-3</v>
      </c>
      <c r="N29">
        <v>3.4995138443250459E-2</v>
      </c>
      <c r="O29">
        <f t="shared" si="2"/>
        <v>5.5417823999999997E-2</v>
      </c>
      <c r="P29">
        <v>67</v>
      </c>
      <c r="Q29">
        <v>-1.810000922953265E-4</v>
      </c>
      <c r="R29">
        <v>-2.8050928214318118E-3</v>
      </c>
      <c r="S29">
        <v>2.492599888142492E-2</v>
      </c>
      <c r="T29">
        <f t="shared" si="3"/>
        <v>7.0934814720000003E-2</v>
      </c>
      <c r="U29">
        <v>67</v>
      </c>
      <c r="V29">
        <v>4.794415558809057E-3</v>
      </c>
      <c r="W29">
        <v>5.3704253312560103E-3</v>
      </c>
      <c r="X29">
        <v>2.438127797930751E-2</v>
      </c>
      <c r="Y29">
        <f t="shared" si="4"/>
        <v>8.7929614079999996E-2</v>
      </c>
      <c r="Z29">
        <v>67</v>
      </c>
      <c r="AA29">
        <v>5.9074472596928676E-3</v>
      </c>
      <c r="AB29">
        <v>6.6585133180729894E-4</v>
      </c>
      <c r="AC29">
        <v>5.7943593326466231E-2</v>
      </c>
      <c r="AD29">
        <f t="shared" si="5"/>
        <v>0.10640222208000003</v>
      </c>
      <c r="AE29">
        <v>67</v>
      </c>
      <c r="AF29">
        <v>-1.090658565463831E-2</v>
      </c>
      <c r="AG29">
        <v>3.1431304355238579E-3</v>
      </c>
      <c r="AH29">
        <v>4.3557187891255761E-2</v>
      </c>
      <c r="AI29">
        <f t="shared" si="6"/>
        <v>0.12635263871999999</v>
      </c>
      <c r="AJ29">
        <v>67</v>
      </c>
      <c r="AK29">
        <v>3.8431955510090268E-3</v>
      </c>
      <c r="AL29">
        <v>-2.417642602322077E-3</v>
      </c>
      <c r="AM29">
        <v>9.0609250136878594E-2</v>
      </c>
      <c r="AN29">
        <f t="shared" si="7"/>
        <v>0.14778086400000001</v>
      </c>
      <c r="AO29">
        <v>67</v>
      </c>
      <c r="AP29">
        <v>4.0033756582908949E-4</v>
      </c>
      <c r="AQ29">
        <v>3.6292725458373981E-3</v>
      </c>
      <c r="AR29">
        <v>8.437000077332367E-2</v>
      </c>
      <c r="AS29">
        <f t="shared" si="8"/>
        <v>0.17068689792000002</v>
      </c>
      <c r="AT29">
        <v>67</v>
      </c>
      <c r="AU29">
        <v>3.666485296273433E-3</v>
      </c>
      <c r="AV29">
        <v>2.3883024704873741E-4</v>
      </c>
      <c r="AW29">
        <v>0.10088249908345551</v>
      </c>
      <c r="AX29">
        <f t="shared" si="9"/>
        <v>0.19507074047999998</v>
      </c>
      <c r="AY29">
        <v>67</v>
      </c>
      <c r="AZ29">
        <v>1.58979318389489E-2</v>
      </c>
      <c r="BA29">
        <v>-1.708524289106674E-3</v>
      </c>
      <c r="BB29">
        <v>0.1197272722904157</v>
      </c>
      <c r="BC29">
        <f t="shared" si="10"/>
        <v>0.22093239168000003</v>
      </c>
    </row>
    <row r="30" spans="1:55" x14ac:dyDescent="0.4">
      <c r="A30">
        <v>68</v>
      </c>
      <c r="B30">
        <v>-4.6889458080660966E-3</v>
      </c>
      <c r="C30">
        <v>-6.3868940014601833E-3</v>
      </c>
      <c r="D30">
        <v>5.5184252292458484E-3</v>
      </c>
      <c r="E30">
        <f t="shared" si="0"/>
        <v>2.8817268480000009E-2</v>
      </c>
      <c r="F30">
        <v>68</v>
      </c>
      <c r="G30">
        <v>-3.1018797201087822E-3</v>
      </c>
      <c r="H30">
        <v>-2.6905489009805411E-3</v>
      </c>
      <c r="I30">
        <v>2.2499401317846441E-3</v>
      </c>
      <c r="J30">
        <f t="shared" si="1"/>
        <v>4.1378641920000014E-2</v>
      </c>
      <c r="K30">
        <v>68</v>
      </c>
      <c r="L30">
        <v>-2.1937817588052969E-3</v>
      </c>
      <c r="M30">
        <v>-8.1543836091794563E-4</v>
      </c>
      <c r="N30">
        <v>1.395628683364741E-2</v>
      </c>
      <c r="O30">
        <f t="shared" si="2"/>
        <v>5.5417823999999997E-2</v>
      </c>
      <c r="P30">
        <v>68</v>
      </c>
      <c r="Q30">
        <v>-2.2765685480228672E-3</v>
      </c>
      <c r="R30">
        <v>3.225821179656201E-4</v>
      </c>
      <c r="S30">
        <v>3.0028532834407849E-2</v>
      </c>
      <c r="T30">
        <f t="shared" si="3"/>
        <v>7.0934814720000003E-2</v>
      </c>
      <c r="U30">
        <v>68</v>
      </c>
      <c r="V30">
        <v>-3.9706327590440377E-3</v>
      </c>
      <c r="W30">
        <v>2.8546897391361248E-3</v>
      </c>
      <c r="X30">
        <v>3.2582038718723803E-2</v>
      </c>
      <c r="Y30">
        <f t="shared" si="4"/>
        <v>8.7929614079999996E-2</v>
      </c>
      <c r="Z30">
        <v>68</v>
      </c>
      <c r="AA30">
        <v>-4.7148189698950904E-3</v>
      </c>
      <c r="AB30">
        <v>2.8266482821832119E-3</v>
      </c>
      <c r="AC30">
        <v>8.5600905442448586E-3</v>
      </c>
      <c r="AD30">
        <f t="shared" si="5"/>
        <v>0.10640222208000003</v>
      </c>
      <c r="AE30">
        <v>68</v>
      </c>
      <c r="AF30">
        <v>2.302818838194096E-3</v>
      </c>
      <c r="AG30">
        <v>-1.1600158541019861E-3</v>
      </c>
      <c r="AH30">
        <v>6.2162555394446289E-2</v>
      </c>
      <c r="AI30">
        <f t="shared" si="6"/>
        <v>0.12635263871999999</v>
      </c>
      <c r="AJ30">
        <v>68</v>
      </c>
      <c r="AK30">
        <v>-3.6427890649992148E-3</v>
      </c>
      <c r="AL30">
        <v>-7.4336966518810128E-3</v>
      </c>
      <c r="AM30">
        <v>6.9639018914938733E-2</v>
      </c>
      <c r="AN30">
        <f t="shared" si="7"/>
        <v>0.14778086400000001</v>
      </c>
      <c r="AO30">
        <v>68</v>
      </c>
      <c r="AP30">
        <v>-2.860581317210475E-3</v>
      </c>
      <c r="AQ30">
        <v>1.278056804345049E-3</v>
      </c>
      <c r="AR30">
        <v>8.8582309102972989E-2</v>
      </c>
      <c r="AS30">
        <f t="shared" si="8"/>
        <v>0.17068689792000002</v>
      </c>
      <c r="AT30">
        <v>68</v>
      </c>
      <c r="AU30">
        <v>-1.226560325137898E-3</v>
      </c>
      <c r="AV30">
        <v>-1.123907831379441E-2</v>
      </c>
      <c r="AW30">
        <v>0.1061180150557015</v>
      </c>
      <c r="AX30">
        <f t="shared" si="9"/>
        <v>0.19507074047999998</v>
      </c>
      <c r="AY30">
        <v>68</v>
      </c>
      <c r="AZ30">
        <v>-2.3769031051730592E-3</v>
      </c>
      <c r="BA30">
        <v>-7.9099067290484236E-3</v>
      </c>
      <c r="BB30">
        <v>0.1218183920814238</v>
      </c>
      <c r="BC30">
        <f t="shared" si="10"/>
        <v>0.22093239168000003</v>
      </c>
    </row>
    <row r="31" spans="1:55" x14ac:dyDescent="0.4">
      <c r="A31">
        <v>69</v>
      </c>
      <c r="B31">
        <v>1.4029578078814291E-3</v>
      </c>
      <c r="C31">
        <v>-2.1738019868078021E-3</v>
      </c>
      <c r="D31">
        <v>-2.8147042512004111E-3</v>
      </c>
      <c r="E31">
        <f t="shared" si="0"/>
        <v>2.8817268480000009E-2</v>
      </c>
      <c r="F31">
        <v>69</v>
      </c>
      <c r="G31">
        <v>3.2238931872864778E-3</v>
      </c>
      <c r="H31">
        <v>-4.004718969431104E-3</v>
      </c>
      <c r="I31">
        <v>-1.8786812293336449E-4</v>
      </c>
      <c r="J31">
        <f t="shared" si="1"/>
        <v>4.1378641920000014E-2</v>
      </c>
      <c r="K31">
        <v>69</v>
      </c>
      <c r="L31">
        <v>-3.893541719666182E-3</v>
      </c>
      <c r="M31">
        <v>-3.6937597886162708E-3</v>
      </c>
      <c r="N31">
        <v>1.3972837721508331E-2</v>
      </c>
      <c r="O31">
        <f t="shared" si="2"/>
        <v>5.5417823999999997E-2</v>
      </c>
      <c r="P31">
        <v>69</v>
      </c>
      <c r="Q31">
        <v>1.5893499186642359E-3</v>
      </c>
      <c r="R31">
        <v>-1.3330164868265691E-3</v>
      </c>
      <c r="S31">
        <v>2.9934948967462179E-2</v>
      </c>
      <c r="T31">
        <f t="shared" si="3"/>
        <v>7.0934814720000003E-2</v>
      </c>
      <c r="U31">
        <v>69</v>
      </c>
      <c r="V31">
        <v>1.779236916846132E-3</v>
      </c>
      <c r="W31">
        <v>7.8891848945502278E-3</v>
      </c>
      <c r="X31">
        <v>3.9121549593157667E-2</v>
      </c>
      <c r="Y31">
        <f t="shared" si="4"/>
        <v>8.7929614079999996E-2</v>
      </c>
      <c r="Z31">
        <v>69</v>
      </c>
      <c r="AA31">
        <v>8.706432818908965E-3</v>
      </c>
      <c r="AB31">
        <v>-4.931173650075389E-3</v>
      </c>
      <c r="AC31">
        <v>1.536522445246574E-2</v>
      </c>
      <c r="AD31">
        <f t="shared" si="5"/>
        <v>0.10640222208000003</v>
      </c>
      <c r="AE31">
        <v>69</v>
      </c>
      <c r="AF31">
        <v>4.3581578605664598E-3</v>
      </c>
      <c r="AG31">
        <v>4.5547758032125994E-3</v>
      </c>
      <c r="AH31">
        <v>3.0480896762593059E-2</v>
      </c>
      <c r="AI31">
        <f t="shared" si="6"/>
        <v>0.12635263871999999</v>
      </c>
      <c r="AJ31">
        <v>69</v>
      </c>
      <c r="AK31">
        <v>-1.446697633958635E-3</v>
      </c>
      <c r="AL31">
        <v>-8.6414981677389157E-3</v>
      </c>
      <c r="AM31">
        <v>7.0247968348328582E-2</v>
      </c>
      <c r="AN31">
        <f t="shared" si="7"/>
        <v>0.14778086400000001</v>
      </c>
      <c r="AO31">
        <v>69</v>
      </c>
      <c r="AP31">
        <v>-6.2103253850822693E-4</v>
      </c>
      <c r="AQ31">
        <v>7.6070620640607874E-4</v>
      </c>
      <c r="AR31">
        <v>7.35575573582367E-2</v>
      </c>
      <c r="AS31">
        <f t="shared" si="8"/>
        <v>0.17068689792000002</v>
      </c>
      <c r="AT31">
        <v>69</v>
      </c>
      <c r="AU31">
        <v>2.549822026543685E-3</v>
      </c>
      <c r="AV31">
        <v>-4.4342175474844066E-3</v>
      </c>
      <c r="AW31">
        <v>0.100802460887871</v>
      </c>
      <c r="AX31">
        <f t="shared" si="9"/>
        <v>0.19507074047999998</v>
      </c>
      <c r="AY31">
        <v>69</v>
      </c>
      <c r="AZ31">
        <v>4.8881393647250554E-3</v>
      </c>
      <c r="BA31">
        <v>-3.8518446844910178E-3</v>
      </c>
      <c r="BB31">
        <v>0.13408281140782641</v>
      </c>
      <c r="BC31">
        <f t="shared" si="10"/>
        <v>0.22093239168000003</v>
      </c>
    </row>
    <row r="32" spans="1:55" x14ac:dyDescent="0.4">
      <c r="A32">
        <v>70</v>
      </c>
      <c r="B32">
        <v>3.8487672418136788E-3</v>
      </c>
      <c r="C32">
        <v>-1.547330065455161E-3</v>
      </c>
      <c r="D32">
        <v>7.4531090118363542E-3</v>
      </c>
      <c r="E32">
        <f t="shared" si="0"/>
        <v>2.8817268480000009E-2</v>
      </c>
      <c r="F32">
        <v>70</v>
      </c>
      <c r="G32">
        <v>-2.9271595282377308E-3</v>
      </c>
      <c r="H32">
        <v>-1.0375378235677861E-3</v>
      </c>
      <c r="I32">
        <v>-2.23073215881549E-4</v>
      </c>
      <c r="J32">
        <f t="shared" si="1"/>
        <v>4.1378641920000014E-2</v>
      </c>
      <c r="K32">
        <v>70</v>
      </c>
      <c r="L32">
        <v>9.788703792156548E-3</v>
      </c>
      <c r="M32">
        <v>-6.2863940865959932E-3</v>
      </c>
      <c r="N32">
        <v>8.6137275071740561E-3</v>
      </c>
      <c r="O32">
        <f t="shared" si="2"/>
        <v>5.5417823999999997E-2</v>
      </c>
      <c r="P32">
        <v>70</v>
      </c>
      <c r="Q32">
        <v>-1.5415234836957181E-4</v>
      </c>
      <c r="R32">
        <v>4.2257754452721709E-4</v>
      </c>
      <c r="S32">
        <v>3.9624856702910549E-2</v>
      </c>
      <c r="T32">
        <f t="shared" si="3"/>
        <v>7.0934814720000003E-2</v>
      </c>
      <c r="U32">
        <v>70</v>
      </c>
      <c r="V32">
        <v>6.1160519050593642E-3</v>
      </c>
      <c r="W32">
        <v>-5.7673576675739682E-4</v>
      </c>
      <c r="X32">
        <v>2.333222077026657E-2</v>
      </c>
      <c r="Y32">
        <f t="shared" si="4"/>
        <v>8.7929614079999996E-2</v>
      </c>
      <c r="Z32">
        <v>70</v>
      </c>
      <c r="AA32">
        <v>-8.1604587176637225E-3</v>
      </c>
      <c r="AB32">
        <v>-2.784950109819097E-3</v>
      </c>
      <c r="AC32">
        <v>3.8950580369413117E-2</v>
      </c>
      <c r="AD32">
        <f t="shared" si="5"/>
        <v>0.10640222208000003</v>
      </c>
      <c r="AE32">
        <v>70</v>
      </c>
      <c r="AF32">
        <v>-2.6113858043885622E-3</v>
      </c>
      <c r="AG32">
        <v>-6.0412388807855079E-3</v>
      </c>
      <c r="AH32">
        <v>2.5388453524926378E-2</v>
      </c>
      <c r="AI32">
        <f t="shared" si="6"/>
        <v>0.12635263871999999</v>
      </c>
      <c r="AJ32">
        <v>70</v>
      </c>
      <c r="AK32">
        <v>3.0688390495287989E-3</v>
      </c>
      <c r="AL32">
        <v>-9.3063166974745759E-4</v>
      </c>
      <c r="AM32">
        <v>6.6515040119569852E-2</v>
      </c>
      <c r="AN32">
        <f t="shared" si="7"/>
        <v>0.14778086400000001</v>
      </c>
      <c r="AO32">
        <v>70</v>
      </c>
      <c r="AP32">
        <v>-2.457467546811165E-3</v>
      </c>
      <c r="AQ32">
        <v>3.0294443363255222E-3</v>
      </c>
      <c r="AR32">
        <v>9.582539369022372E-2</v>
      </c>
      <c r="AS32">
        <f t="shared" si="8"/>
        <v>0.17068689792000002</v>
      </c>
      <c r="AT32">
        <v>70</v>
      </c>
      <c r="AU32">
        <v>-2.2162303823878679E-3</v>
      </c>
      <c r="AV32">
        <v>6.0103634371405151E-3</v>
      </c>
      <c r="AW32">
        <v>9.4356274448559124E-2</v>
      </c>
      <c r="AX32">
        <f t="shared" si="9"/>
        <v>0.19507074047999998</v>
      </c>
      <c r="AY32">
        <v>70</v>
      </c>
      <c r="AZ32">
        <v>3.7555012997034769E-3</v>
      </c>
      <c r="BA32">
        <v>1.375823166585685E-2</v>
      </c>
      <c r="BB32">
        <v>0.1095724292244438</v>
      </c>
      <c r="BC32">
        <f t="shared" si="10"/>
        <v>0.22093239168000003</v>
      </c>
    </row>
    <row r="33" spans="1:51" x14ac:dyDescent="0.4">
      <c r="B33"/>
      <c r="C33"/>
      <c r="D33"/>
      <c r="G33"/>
      <c r="H33"/>
      <c r="I33"/>
      <c r="L33"/>
      <c r="M33"/>
      <c r="N33"/>
      <c r="Q33"/>
      <c r="R33"/>
      <c r="S33"/>
    </row>
    <row r="34" spans="1:51" x14ac:dyDescent="0.4">
      <c r="A34" t="s">
        <v>13</v>
      </c>
      <c r="B34"/>
      <c r="C34"/>
      <c r="D34"/>
      <c r="F34" t="s">
        <v>14</v>
      </c>
      <c r="G34"/>
      <c r="H34"/>
      <c r="I34"/>
      <c r="K34" t="s">
        <v>15</v>
      </c>
      <c r="L34"/>
      <c r="M34"/>
      <c r="N34"/>
      <c r="P34" t="s">
        <v>16</v>
      </c>
      <c r="Q34"/>
      <c r="R34"/>
      <c r="S34"/>
      <c r="U34" t="s">
        <v>17</v>
      </c>
      <c r="Z34" t="s">
        <v>18</v>
      </c>
      <c r="AE34" t="s">
        <v>19</v>
      </c>
      <c r="AJ34" t="s">
        <v>20</v>
      </c>
      <c r="AO34" t="s">
        <v>21</v>
      </c>
      <c r="AT34" t="s">
        <v>22</v>
      </c>
      <c r="AY34" t="s">
        <v>23</v>
      </c>
    </row>
    <row r="36" spans="1:51" x14ac:dyDescent="0.4">
      <c r="A36">
        <f>E2-MAX(D2:D32)</f>
        <v>4.3672330685659497E-3</v>
      </c>
      <c r="F36">
        <f>J2-MAX(I2:I32)</f>
        <v>7.8837760067894114E-3</v>
      </c>
      <c r="K36">
        <f>O2-MAX(N2:N32)</f>
        <v>1.928283057762243E-2</v>
      </c>
      <c r="P36" s="3">
        <f>T2-MAX(S2:S32)</f>
        <v>2.1593759318160606E-2</v>
      </c>
      <c r="U36">
        <f>Y2-MAX(X2:X32)</f>
        <v>2.6386333393632673E-2</v>
      </c>
      <c r="Z36">
        <f>AD2-MAX(AC2:AC32)</f>
        <v>3.3382865807147527E-2</v>
      </c>
      <c r="AE36">
        <f>AI2-MAX(AH2:AH32)</f>
        <v>3.2046254371362923E-2</v>
      </c>
      <c r="AJ36">
        <f>AN2-MAX(AM2:AM32)</f>
        <v>4.0277490376769309E-2</v>
      </c>
      <c r="AO36">
        <f>AS2-MAX(AR2:AR32)</f>
        <v>3.6824662768645933E-2</v>
      </c>
      <c r="AT36">
        <f>AX2-MAX(AW2:AW24,AW26:AW32)</f>
        <v>3.8071041882854678E-2</v>
      </c>
      <c r="AY36">
        <f>BC2-MAX(BB2:BB32)</f>
        <v>3.0012104080645724E-2</v>
      </c>
    </row>
    <row r="37" spans="1:51" x14ac:dyDescent="0.4">
      <c r="A37">
        <f>MAX(D2:D32)</f>
        <v>2.4450035411434059E-2</v>
      </c>
      <c r="F37">
        <f>MAX(I2:I32)</f>
        <v>3.3494865913210603E-2</v>
      </c>
      <c r="K37">
        <f>MAX(N2:N32)</f>
        <v>3.6134993422377568E-2</v>
      </c>
      <c r="P37" s="3">
        <f>MAX(S2:S32)</f>
        <v>4.9341055401839397E-2</v>
      </c>
      <c r="U37">
        <f>MAX(X2:X32)</f>
        <v>6.1543280686367323E-2</v>
      </c>
      <c r="Z37">
        <f>MAX(AC2:AC32)</f>
        <v>7.3019356272852498E-2</v>
      </c>
      <c r="AE37">
        <f>MAX(AH2:AH32)</f>
        <v>9.4306384348637071E-2</v>
      </c>
      <c r="AJ37">
        <f>MAX(AM2:AM32)</f>
        <v>0.1075033736232307</v>
      </c>
      <c r="AO37">
        <f>MAX(AR2:AR32)</f>
        <v>0.13386223515135409</v>
      </c>
      <c r="AT37">
        <f>MAX(AW2:AW32)</f>
        <v>0.1569996985971453</v>
      </c>
      <c r="AY37">
        <f>MAX(BB2:BB32)</f>
        <v>0.19092028759935431</v>
      </c>
    </row>
    <row r="49" spans="4:11" x14ac:dyDescent="0.4">
      <c r="E49">
        <v>8</v>
      </c>
      <c r="F49">
        <v>-4.3672330685659497E-3</v>
      </c>
      <c r="J49">
        <v>8</v>
      </c>
      <c r="K49" s="3">
        <f>A37</f>
        <v>2.4450035411434059E-2</v>
      </c>
    </row>
    <row r="50" spans="4:11" x14ac:dyDescent="0.4">
      <c r="E50">
        <v>9</v>
      </c>
      <c r="F50">
        <v>-7.8837760067894096E-3</v>
      </c>
      <c r="J50">
        <v>9</v>
      </c>
      <c r="K50" s="3">
        <f>F37</f>
        <v>3.3494865913210603E-2</v>
      </c>
    </row>
    <row r="51" spans="4:11" x14ac:dyDescent="0.4">
      <c r="E51">
        <v>10</v>
      </c>
      <c r="F51">
        <v>-1.9282830577622399E-2</v>
      </c>
      <c r="J51">
        <v>10</v>
      </c>
      <c r="K51">
        <f>K37</f>
        <v>3.6134993422377568E-2</v>
      </c>
    </row>
    <row r="52" spans="4:11" x14ac:dyDescent="0.4">
      <c r="E52">
        <v>11</v>
      </c>
      <c r="F52">
        <v>-2.1593759318160599E-2</v>
      </c>
      <c r="J52">
        <v>11</v>
      </c>
      <c r="K52">
        <f>P37</f>
        <v>4.9341055401839397E-2</v>
      </c>
    </row>
    <row r="53" spans="4:11" x14ac:dyDescent="0.4">
      <c r="E53">
        <v>12</v>
      </c>
      <c r="F53">
        <v>-2.6386333393632701E-2</v>
      </c>
      <c r="J53">
        <v>12</v>
      </c>
      <c r="K53">
        <f>U37</f>
        <v>6.1543280686367323E-2</v>
      </c>
    </row>
    <row r="54" spans="4:11" x14ac:dyDescent="0.4">
      <c r="E54">
        <v>13</v>
      </c>
      <c r="F54">
        <v>-3.3382865807147499E-2</v>
      </c>
      <c r="J54">
        <v>13</v>
      </c>
      <c r="K54">
        <f>Z37</f>
        <v>7.3019356272852498E-2</v>
      </c>
    </row>
    <row r="55" spans="4:11" x14ac:dyDescent="0.4">
      <c r="E55">
        <v>14</v>
      </c>
      <c r="F55">
        <v>-3.2046254371362902E-2</v>
      </c>
      <c r="J55">
        <v>14</v>
      </c>
      <c r="K55">
        <f>AE37</f>
        <v>9.4306384348637071E-2</v>
      </c>
    </row>
    <row r="56" spans="4:11" x14ac:dyDescent="0.4">
      <c r="E56">
        <v>15</v>
      </c>
      <c r="F56">
        <v>-4.0277490376769302E-2</v>
      </c>
      <c r="J56">
        <v>15</v>
      </c>
      <c r="K56">
        <f>AJ37</f>
        <v>0.1075033736232307</v>
      </c>
    </row>
    <row r="57" spans="4:11" x14ac:dyDescent="0.4">
      <c r="E57">
        <v>16</v>
      </c>
      <c r="F57">
        <v>-3.6824662768645898E-2</v>
      </c>
      <c r="J57">
        <v>16</v>
      </c>
      <c r="K57">
        <f>AO37</f>
        <v>0.13386223515135409</v>
      </c>
    </row>
    <row r="58" spans="4:11" x14ac:dyDescent="0.4">
      <c r="E58">
        <v>17</v>
      </c>
      <c r="F58">
        <v>-3.8071041882854699E-2</v>
      </c>
      <c r="J58">
        <v>17</v>
      </c>
      <c r="K58">
        <v>0.16</v>
      </c>
    </row>
    <row r="59" spans="4:11" x14ac:dyDescent="0.4">
      <c r="E59">
        <v>18</v>
      </c>
      <c r="F59">
        <v>-3.00121040806457E-2</v>
      </c>
      <c r="J59">
        <v>18</v>
      </c>
      <c r="K59">
        <f>AY37</f>
        <v>0.19092028759935431</v>
      </c>
    </row>
    <row r="62" spans="4:11" x14ac:dyDescent="0.4">
      <c r="E62" s="3"/>
      <c r="F62" s="3"/>
    </row>
    <row r="63" spans="4:11" x14ac:dyDescent="0.4">
      <c r="E63" s="3"/>
      <c r="F63" s="3"/>
    </row>
    <row r="64" spans="4:11" x14ac:dyDescent="0.4">
      <c r="D64" s="5"/>
      <c r="E64" s="3"/>
      <c r="F64" s="3"/>
    </row>
    <row r="65" spans="4:6" x14ac:dyDescent="0.4">
      <c r="D65" s="5"/>
      <c r="E65" s="3"/>
      <c r="F65" s="3"/>
    </row>
    <row r="66" spans="4:6" x14ac:dyDescent="0.4">
      <c r="D66" s="5"/>
      <c r="E66" s="3"/>
      <c r="F66" s="3"/>
    </row>
    <row r="67" spans="4:6" x14ac:dyDescent="0.4">
      <c r="D67" s="5"/>
      <c r="E67" s="3"/>
      <c r="F67" s="3"/>
    </row>
    <row r="68" spans="4:6" x14ac:dyDescent="0.4">
      <c r="D68" s="5"/>
      <c r="E68" s="3"/>
      <c r="F68" s="3"/>
    </row>
    <row r="69" spans="4:6" x14ac:dyDescent="0.4">
      <c r="E69" s="3"/>
      <c r="F69" s="3"/>
    </row>
    <row r="70" spans="4:6" x14ac:dyDescent="0.4">
      <c r="E70" s="3"/>
      <c r="F70" s="3"/>
    </row>
    <row r="71" spans="4:6" x14ac:dyDescent="0.4">
      <c r="E71" s="3"/>
      <c r="F71" s="3"/>
    </row>
    <row r="72" spans="4:6" x14ac:dyDescent="0.4">
      <c r="D72" s="5"/>
      <c r="E72" s="3"/>
      <c r="F72" s="3"/>
    </row>
    <row r="73" spans="4:6" x14ac:dyDescent="0.4">
      <c r="D73" s="5"/>
      <c r="E73" s="3"/>
      <c r="F73" s="3"/>
    </row>
  </sheetData>
  <phoneticPr fontId="1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AI45"/>
  <sheetViews>
    <sheetView topLeftCell="A19" workbookViewId="0">
      <selection activeCell="A33" sqref="A33:XFD33"/>
    </sheetView>
  </sheetViews>
  <sheetFormatPr defaultRowHeight="18.75" x14ac:dyDescent="0.4"/>
  <sheetData>
    <row r="1" spans="1:35" x14ac:dyDescent="0.4">
      <c r="A1" t="s">
        <v>0</v>
      </c>
      <c r="B1" t="s">
        <v>1</v>
      </c>
      <c r="C1" t="s">
        <v>2</v>
      </c>
      <c r="D1" t="s">
        <v>3</v>
      </c>
      <c r="E1">
        <v>1</v>
      </c>
      <c r="F1" t="s">
        <v>0</v>
      </c>
      <c r="G1" t="s">
        <v>1</v>
      </c>
      <c r="H1" t="s">
        <v>2</v>
      </c>
      <c r="I1" t="s">
        <v>3</v>
      </c>
      <c r="J1">
        <v>2</v>
      </c>
      <c r="K1" t="s">
        <v>0</v>
      </c>
      <c r="L1" t="s">
        <v>1</v>
      </c>
      <c r="M1" t="s">
        <v>2</v>
      </c>
      <c r="N1" t="s">
        <v>3</v>
      </c>
      <c r="O1">
        <v>3</v>
      </c>
      <c r="P1" t="s">
        <v>0</v>
      </c>
      <c r="Q1" t="s">
        <v>1</v>
      </c>
      <c r="R1" t="s">
        <v>2</v>
      </c>
      <c r="S1" t="s">
        <v>3</v>
      </c>
      <c r="T1">
        <v>4</v>
      </c>
      <c r="U1" t="s">
        <v>0</v>
      </c>
      <c r="V1" t="s">
        <v>1</v>
      </c>
      <c r="W1" t="s">
        <v>2</v>
      </c>
      <c r="X1" t="s">
        <v>3</v>
      </c>
      <c r="Y1">
        <v>5</v>
      </c>
      <c r="Z1" t="s">
        <v>0</v>
      </c>
      <c r="AA1" t="s">
        <v>1</v>
      </c>
      <c r="AB1" t="s">
        <v>2</v>
      </c>
      <c r="AC1" t="s">
        <v>3</v>
      </c>
      <c r="AD1">
        <v>6</v>
      </c>
      <c r="AE1" t="s">
        <v>0</v>
      </c>
      <c r="AF1" t="s">
        <v>1</v>
      </c>
      <c r="AG1" t="s">
        <v>2</v>
      </c>
      <c r="AH1" t="s">
        <v>3</v>
      </c>
      <c r="AI1">
        <v>7</v>
      </c>
    </row>
    <row r="2" spans="1:35" x14ac:dyDescent="0.4">
      <c r="A2">
        <v>40</v>
      </c>
      <c r="B2">
        <v>3.3992225325874389E-3</v>
      </c>
      <c r="C2">
        <v>6.1181418540795442E-4</v>
      </c>
      <c r="D2">
        <v>4.8345289331872043E-2</v>
      </c>
      <c r="E2">
        <f t="shared" ref="E2:E32" si="0">(1.4^2-0.6^2)*3.1416*0.5*4.8*10^(-3)*9.8</f>
        <v>0.11822469119999998</v>
      </c>
      <c r="F2">
        <v>40</v>
      </c>
      <c r="G2">
        <v>3.5182808498349189E-3</v>
      </c>
      <c r="H2">
        <v>3.5699609536541431E-3</v>
      </c>
      <c r="I2">
        <v>4.1420268328522691E-2</v>
      </c>
      <c r="J2">
        <f t="shared" ref="J2:J32" si="1">(1.4^2-0.7^2)*3.1416*0.5*4.8*10^(-3)*9.8</f>
        <v>0.10861893503999999</v>
      </c>
      <c r="K2">
        <v>40</v>
      </c>
      <c r="L2">
        <v>-1.814211855152146E-3</v>
      </c>
      <c r="M2">
        <v>2.5430586592709551E-3</v>
      </c>
      <c r="N2">
        <v>3.1223080784092808E-2</v>
      </c>
      <c r="O2">
        <f t="shared" ref="O2:O32" si="2">(1.4^2-0.8^2)*3.1416*0.5*4.8*10^(-3)*9.8</f>
        <v>9.7535370239999961E-2</v>
      </c>
      <c r="P2">
        <v>40</v>
      </c>
      <c r="Q2">
        <v>6.8246092442934628E-3</v>
      </c>
      <c r="R2">
        <v>1.012902887500094E-2</v>
      </c>
      <c r="S2">
        <v>3.0502268402030311E-2</v>
      </c>
      <c r="T2">
        <f t="shared" ref="T2:T32" si="3">(1.4^2-0.9^2)*3.1416*0.5*4.8*10^(-3)*9.8</f>
        <v>8.4973996799999965E-2</v>
      </c>
      <c r="U2">
        <v>40</v>
      </c>
      <c r="V2">
        <v>3.1377845681355371E-3</v>
      </c>
      <c r="W2">
        <v>-3.890862304506278E-3</v>
      </c>
      <c r="X2">
        <v>2.030361993404187E-2</v>
      </c>
      <c r="Y2">
        <f t="shared" ref="Y2:Y32" si="4">(1.4^2-1^2)*3.1416*0.5*4.8*10^(-3)*9.8</f>
        <v>7.0934814719999989E-2</v>
      </c>
      <c r="Z2">
        <v>40</v>
      </c>
      <c r="AA2">
        <v>2.1891512297009222E-3</v>
      </c>
      <c r="AB2">
        <v>-1.352615051192553E-3</v>
      </c>
      <c r="AC2">
        <v>2.2907857986452389E-2</v>
      </c>
      <c r="AD2">
        <f t="shared" ref="AD2:AD32" si="5">(1.4^2-1.1^2)*3.1416*0.5*4.8*10^(-3)*9.8</f>
        <v>5.5417823999999963E-2</v>
      </c>
      <c r="AE2">
        <v>40</v>
      </c>
      <c r="AF2">
        <v>-5.7324289624045054E-3</v>
      </c>
      <c r="AG2">
        <v>-1.1711633493472059E-2</v>
      </c>
      <c r="AH2">
        <v>1.110580441447734E-2</v>
      </c>
      <c r="AI2">
        <f t="shared" ref="AI2:AI32" si="6">(1.4^2-1.2^2)*3.1416*0.5*4.8*10^(-3)*9.8</f>
        <v>3.8423024639999991E-2</v>
      </c>
    </row>
    <row r="3" spans="1:35" x14ac:dyDescent="0.4">
      <c r="A3">
        <v>41</v>
      </c>
      <c r="B3">
        <v>5.0069757916309026E-3</v>
      </c>
      <c r="C3">
        <v>-6.5905764846900102E-3</v>
      </c>
      <c r="D3">
        <v>6.807419845009699E-2</v>
      </c>
      <c r="E3">
        <f t="shared" si="0"/>
        <v>0.11822469119999998</v>
      </c>
      <c r="F3">
        <v>41</v>
      </c>
      <c r="G3">
        <v>-1.976738179028617E-3</v>
      </c>
      <c r="H3">
        <v>4.8521037295935297E-3</v>
      </c>
      <c r="I3">
        <v>5.0341943047019923E-2</v>
      </c>
      <c r="J3">
        <f t="shared" si="1"/>
        <v>0.10861893503999999</v>
      </c>
      <c r="K3">
        <v>41</v>
      </c>
      <c r="L3">
        <v>-1.4445825380618709E-3</v>
      </c>
      <c r="M3">
        <v>3.037427577394709E-3</v>
      </c>
      <c r="N3">
        <v>5.4202039986920081E-2</v>
      </c>
      <c r="O3">
        <f t="shared" si="2"/>
        <v>9.7535370239999961E-2</v>
      </c>
      <c r="P3">
        <v>41</v>
      </c>
      <c r="Q3">
        <v>4.9246804052485889E-4</v>
      </c>
      <c r="R3">
        <v>4.3509630535741436E-3</v>
      </c>
      <c r="S3">
        <v>2.248258814919878E-2</v>
      </c>
      <c r="T3">
        <f t="shared" si="3"/>
        <v>8.4973996799999965E-2</v>
      </c>
      <c r="U3">
        <v>41</v>
      </c>
      <c r="V3">
        <v>8.4571847977233088E-3</v>
      </c>
      <c r="W3">
        <v>5.0469916462423121E-3</v>
      </c>
      <c r="X3">
        <v>3.2166318345282732E-2</v>
      </c>
      <c r="Y3">
        <f t="shared" si="4"/>
        <v>7.0934814719999989E-2</v>
      </c>
      <c r="Z3">
        <v>41</v>
      </c>
      <c r="AA3">
        <v>-6.8289471913080954E-3</v>
      </c>
      <c r="AB3">
        <v>9.0126495770784278E-3</v>
      </c>
      <c r="AC3">
        <v>3.5015937037909041E-2</v>
      </c>
      <c r="AD3">
        <f t="shared" si="5"/>
        <v>5.5417823999999963E-2</v>
      </c>
      <c r="AE3">
        <v>41</v>
      </c>
      <c r="AF3">
        <v>2.4365274148075841E-3</v>
      </c>
      <c r="AG3">
        <v>3.9115141886678709E-3</v>
      </c>
      <c r="AH3">
        <v>2.8609174273786751E-3</v>
      </c>
      <c r="AI3">
        <f t="shared" si="6"/>
        <v>3.8423024639999991E-2</v>
      </c>
    </row>
    <row r="4" spans="1:35" x14ac:dyDescent="0.4">
      <c r="A4">
        <v>42</v>
      </c>
      <c r="B4">
        <v>8.4537408319778681E-3</v>
      </c>
      <c r="C4">
        <v>9.2029773792008038E-3</v>
      </c>
      <c r="D4">
        <v>5.3167596192556947E-2</v>
      </c>
      <c r="E4">
        <f t="shared" si="0"/>
        <v>0.11822469119999998</v>
      </c>
      <c r="F4">
        <v>42</v>
      </c>
      <c r="G4">
        <v>9.046063569316207E-3</v>
      </c>
      <c r="H4">
        <v>-4.7982736635925867E-3</v>
      </c>
      <c r="I4">
        <v>5.2118167768918693E-2</v>
      </c>
      <c r="J4">
        <f t="shared" si="1"/>
        <v>0.10861893503999999</v>
      </c>
      <c r="K4">
        <v>42</v>
      </c>
      <c r="L4">
        <v>-4.2950765445158136E-3</v>
      </c>
      <c r="M4">
        <v>1.751045137148673E-3</v>
      </c>
      <c r="N4">
        <v>3.5831258104800867E-2</v>
      </c>
      <c r="O4">
        <f t="shared" si="2"/>
        <v>9.7535370239999961E-2</v>
      </c>
      <c r="P4">
        <v>42</v>
      </c>
      <c r="Q4">
        <v>6.2630979199258443E-3</v>
      </c>
      <c r="R4">
        <v>-3.3036984265706181E-3</v>
      </c>
      <c r="S4">
        <v>3.6491421173808533E-2</v>
      </c>
      <c r="T4">
        <f t="shared" si="3"/>
        <v>8.4973996799999965E-2</v>
      </c>
      <c r="U4">
        <v>42</v>
      </c>
      <c r="V4">
        <v>9.0872038168807075E-3</v>
      </c>
      <c r="W4">
        <v>5.5331031891999961E-3</v>
      </c>
      <c r="X4">
        <v>3.5664474778552488E-2</v>
      </c>
      <c r="Y4">
        <f t="shared" si="4"/>
        <v>7.0934814719999989E-2</v>
      </c>
      <c r="Z4">
        <v>42</v>
      </c>
      <c r="AA4">
        <v>1.980521896503894E-3</v>
      </c>
      <c r="AB4">
        <v>3.728869914695242E-3</v>
      </c>
      <c r="AC4">
        <v>2.3322549032206479E-2</v>
      </c>
      <c r="AD4">
        <f t="shared" si="5"/>
        <v>5.5417823999999963E-2</v>
      </c>
      <c r="AE4">
        <v>42</v>
      </c>
      <c r="AF4">
        <v>6.1147867613086304E-3</v>
      </c>
      <c r="AG4">
        <v>9.0165296750000755E-3</v>
      </c>
      <c r="AH4">
        <v>9.0848941127646722E-3</v>
      </c>
      <c r="AI4">
        <f t="shared" si="6"/>
        <v>3.8423024639999991E-2</v>
      </c>
    </row>
    <row r="5" spans="1:35" x14ac:dyDescent="0.4">
      <c r="A5">
        <v>43</v>
      </c>
      <c r="B5">
        <v>-4.735315138250781E-4</v>
      </c>
      <c r="C5">
        <v>6.9228437562845893E-3</v>
      </c>
      <c r="D5">
        <v>7.7196035674972338E-2</v>
      </c>
      <c r="E5">
        <f t="shared" si="0"/>
        <v>0.11822469119999998</v>
      </c>
      <c r="F5">
        <v>43</v>
      </c>
      <c r="G5">
        <v>2.6595646690274239E-3</v>
      </c>
      <c r="H5">
        <v>-3.2321752013023991E-3</v>
      </c>
      <c r="I5">
        <v>4.8125543835642402E-2</v>
      </c>
      <c r="J5">
        <f t="shared" si="1"/>
        <v>0.10861893503999999</v>
      </c>
      <c r="K5">
        <v>43</v>
      </c>
      <c r="L5">
        <v>-1.707519505426982E-3</v>
      </c>
      <c r="M5">
        <v>-1.6798327179001721E-3</v>
      </c>
      <c r="N5">
        <v>4.4523332939039678E-2</v>
      </c>
      <c r="O5">
        <f t="shared" si="2"/>
        <v>9.7535370239999961E-2</v>
      </c>
      <c r="P5">
        <v>43</v>
      </c>
      <c r="Q5">
        <v>-3.0567190503391008E-3</v>
      </c>
      <c r="R5">
        <v>1.0906573850846001E-2</v>
      </c>
      <c r="S5">
        <v>4.159732278447089E-2</v>
      </c>
      <c r="T5">
        <f t="shared" si="3"/>
        <v>8.4973996799999965E-2</v>
      </c>
      <c r="U5">
        <v>43</v>
      </c>
      <c r="V5">
        <v>-3.623092510121472E-3</v>
      </c>
      <c r="W5">
        <v>8.2923272413370133E-3</v>
      </c>
      <c r="X5">
        <v>2.0369603245401241E-2</v>
      </c>
      <c r="Y5">
        <f t="shared" si="4"/>
        <v>7.0934814719999989E-2</v>
      </c>
      <c r="Z5">
        <v>43</v>
      </c>
      <c r="AA5">
        <v>3.8073974081328549E-3</v>
      </c>
      <c r="AB5">
        <v>-2.3223056564536642E-3</v>
      </c>
      <c r="AC5">
        <v>2.0517089057435371E-2</v>
      </c>
      <c r="AD5">
        <f t="shared" si="5"/>
        <v>5.5417823999999963E-2</v>
      </c>
      <c r="AE5">
        <v>43</v>
      </c>
      <c r="AF5">
        <v>-1.77891569402931E-3</v>
      </c>
      <c r="AG5">
        <v>-3.3918454661541669E-4</v>
      </c>
      <c r="AH5">
        <v>1.1569041575292279E-2</v>
      </c>
      <c r="AI5">
        <f t="shared" si="6"/>
        <v>3.8423024639999991E-2</v>
      </c>
    </row>
    <row r="6" spans="1:35" x14ac:dyDescent="0.4">
      <c r="A6">
        <v>44</v>
      </c>
      <c r="B6">
        <v>-1.55060572739571E-2</v>
      </c>
      <c r="C6">
        <v>8.2112189186126362E-4</v>
      </c>
      <c r="D6">
        <v>6.2622339143492939E-2</v>
      </c>
      <c r="E6">
        <f t="shared" si="0"/>
        <v>0.11822469119999998</v>
      </c>
      <c r="F6">
        <v>44</v>
      </c>
      <c r="G6">
        <v>-3.7712093265004328E-3</v>
      </c>
      <c r="H6">
        <v>4.6574790750908788E-3</v>
      </c>
      <c r="I6">
        <v>6.2518727284301107E-2</v>
      </c>
      <c r="J6">
        <f t="shared" si="1"/>
        <v>0.10861893503999999</v>
      </c>
      <c r="K6">
        <v>44</v>
      </c>
      <c r="L6">
        <v>1.8393283216543101E-3</v>
      </c>
      <c r="M6">
        <v>-2.2711661828262492E-3</v>
      </c>
      <c r="N6">
        <v>4.2143548704318377E-2</v>
      </c>
      <c r="O6">
        <f t="shared" si="2"/>
        <v>9.7535370239999961E-2</v>
      </c>
      <c r="P6">
        <v>44</v>
      </c>
      <c r="Q6">
        <v>6.2012035580174454E-3</v>
      </c>
      <c r="R6">
        <v>-4.1363780125692794E-3</v>
      </c>
      <c r="S6">
        <v>4.8188359351190903E-2</v>
      </c>
      <c r="T6">
        <f t="shared" si="3"/>
        <v>8.4973996799999965E-2</v>
      </c>
      <c r="U6">
        <v>44</v>
      </c>
      <c r="V6">
        <v>-2.1956982995380079E-3</v>
      </c>
      <c r="W6">
        <v>-5.2350061885794599E-4</v>
      </c>
      <c r="X6">
        <v>3.2320726360873957E-2</v>
      </c>
      <c r="Y6">
        <f t="shared" si="4"/>
        <v>7.0934814719999989E-2</v>
      </c>
      <c r="Z6">
        <v>44</v>
      </c>
      <c r="AA6">
        <v>-5.2996720706058667E-3</v>
      </c>
      <c r="AB6">
        <v>7.3898872195422307E-4</v>
      </c>
      <c r="AC6">
        <v>2.0026425522610591E-2</v>
      </c>
      <c r="AD6">
        <f t="shared" si="5"/>
        <v>5.5417823999999963E-2</v>
      </c>
      <c r="AE6">
        <v>44</v>
      </c>
      <c r="AF6">
        <v>6.2072202489777389E-3</v>
      </c>
      <c r="AG6">
        <v>9.2273172726765641E-3</v>
      </c>
      <c r="AH6">
        <v>1.24056625232042E-2</v>
      </c>
      <c r="AI6">
        <f t="shared" si="6"/>
        <v>3.8423024639999991E-2</v>
      </c>
    </row>
    <row r="7" spans="1:35" x14ac:dyDescent="0.4">
      <c r="A7">
        <v>45</v>
      </c>
      <c r="B7">
        <v>-5.880796431559995E-3</v>
      </c>
      <c r="C7">
        <v>5.1165863528041607E-4</v>
      </c>
      <c r="D7">
        <v>7.81140229883759E-2</v>
      </c>
      <c r="E7">
        <f t="shared" si="0"/>
        <v>0.11822469119999998</v>
      </c>
      <c r="F7">
        <v>45</v>
      </c>
      <c r="G7">
        <v>2.0264061056179689E-4</v>
      </c>
      <c r="H7">
        <v>1.6178902986389561E-3</v>
      </c>
      <c r="I7">
        <v>7.006451491215529E-2</v>
      </c>
      <c r="J7">
        <f t="shared" si="1"/>
        <v>0.10861893503999999</v>
      </c>
      <c r="K7">
        <v>45</v>
      </c>
      <c r="L7">
        <v>-2.8341343176463761E-3</v>
      </c>
      <c r="M7">
        <v>4.1208162364308852E-4</v>
      </c>
      <c r="N7">
        <v>4.9757987750895682E-2</v>
      </c>
      <c r="O7">
        <f t="shared" si="2"/>
        <v>9.7535370239999961E-2</v>
      </c>
      <c r="P7">
        <v>45</v>
      </c>
      <c r="Q7">
        <v>8.7053087957791723E-4</v>
      </c>
      <c r="R7">
        <v>2.3326307173685062E-3</v>
      </c>
      <c r="S7">
        <v>4.2812755461444883E-2</v>
      </c>
      <c r="T7">
        <f t="shared" si="3"/>
        <v>8.4973996799999965E-2</v>
      </c>
      <c r="U7">
        <v>45</v>
      </c>
      <c r="V7">
        <v>1.396662099860016E-3</v>
      </c>
      <c r="W7">
        <v>-4.2546210250844433E-3</v>
      </c>
      <c r="X7">
        <v>3.9419272089994628E-2</v>
      </c>
      <c r="Y7">
        <f t="shared" si="4"/>
        <v>7.0934814719999989E-2</v>
      </c>
      <c r="Z7">
        <v>45</v>
      </c>
      <c r="AA7">
        <v>7.4188200852620071E-3</v>
      </c>
      <c r="AB7">
        <v>-5.9886906298421251E-3</v>
      </c>
      <c r="AC7">
        <v>2.7650398324665561E-2</v>
      </c>
      <c r="AD7">
        <f t="shared" si="5"/>
        <v>5.5417823999999963E-2</v>
      </c>
      <c r="AE7">
        <v>45</v>
      </c>
      <c r="AF7">
        <v>1.1624035764129809E-2</v>
      </c>
      <c r="AG7">
        <v>-8.6963459785332972E-3</v>
      </c>
      <c r="AH7">
        <v>3.2540891706070579E-3</v>
      </c>
      <c r="AI7">
        <f t="shared" si="6"/>
        <v>3.8423024639999991E-2</v>
      </c>
    </row>
    <row r="8" spans="1:35" x14ac:dyDescent="0.4">
      <c r="A8">
        <v>46</v>
      </c>
      <c r="B8">
        <v>-3.123075166030075E-3</v>
      </c>
      <c r="C8">
        <v>1.3349496215473229E-3</v>
      </c>
      <c r="D8">
        <v>7.2162089667302809E-2</v>
      </c>
      <c r="E8">
        <f t="shared" si="0"/>
        <v>0.11822469119999998</v>
      </c>
      <c r="F8">
        <v>46</v>
      </c>
      <c r="G8">
        <v>-2.7843212759835642E-4</v>
      </c>
      <c r="H8">
        <v>5.9611047539267822E-3</v>
      </c>
      <c r="I8">
        <v>5.3298650496251029E-2</v>
      </c>
      <c r="J8">
        <f t="shared" si="1"/>
        <v>0.10861893503999999</v>
      </c>
      <c r="K8">
        <v>46</v>
      </c>
      <c r="L8">
        <v>5.5532347849908403E-3</v>
      </c>
      <c r="M8">
        <v>5.2309674772997566E-3</v>
      </c>
      <c r="N8">
        <v>6.0649545166544257E-2</v>
      </c>
      <c r="O8">
        <f t="shared" si="2"/>
        <v>9.7535370239999961E-2</v>
      </c>
      <c r="P8">
        <v>46</v>
      </c>
      <c r="Q8">
        <v>2.0369376380549508E-3</v>
      </c>
      <c r="R8">
        <v>9.5610736398067508E-3</v>
      </c>
      <c r="S8">
        <v>4.9247937102016602E-2</v>
      </c>
      <c r="T8">
        <f t="shared" si="3"/>
        <v>8.4973996799999965E-2</v>
      </c>
      <c r="U8">
        <v>46</v>
      </c>
      <c r="V8">
        <v>6.4913789377614916E-5</v>
      </c>
      <c r="W8">
        <v>2.5133912002209491E-4</v>
      </c>
      <c r="X8">
        <v>2.211541774254535E-2</v>
      </c>
      <c r="Y8">
        <f t="shared" si="4"/>
        <v>7.0934814719999989E-2</v>
      </c>
      <c r="Z8">
        <v>46</v>
      </c>
      <c r="AA8">
        <v>3.5797667330374742E-4</v>
      </c>
      <c r="AB8">
        <v>2.9431823512715972E-4</v>
      </c>
      <c r="AC8">
        <v>1.1020169578268429E-2</v>
      </c>
      <c r="AD8">
        <f t="shared" si="5"/>
        <v>5.5417823999999963E-2</v>
      </c>
      <c r="AE8">
        <v>46</v>
      </c>
      <c r="AF8">
        <v>2.861082448813973E-3</v>
      </c>
      <c r="AG8">
        <v>-6.0635565726184417E-3</v>
      </c>
      <c r="AH8">
        <v>1.5590349176008839E-2</v>
      </c>
      <c r="AI8">
        <f t="shared" si="6"/>
        <v>3.8423024639999991E-2</v>
      </c>
    </row>
    <row r="9" spans="1:35" x14ac:dyDescent="0.4">
      <c r="A9">
        <v>47</v>
      </c>
      <c r="B9">
        <v>-1.060040892007985E-3</v>
      </c>
      <c r="C9">
        <v>-2.9423797451869549E-3</v>
      </c>
      <c r="D9">
        <v>7.299066585063782E-2</v>
      </c>
      <c r="E9">
        <f t="shared" si="0"/>
        <v>0.11822469119999998</v>
      </c>
      <c r="F9">
        <v>47</v>
      </c>
      <c r="G9">
        <v>1.0896769504652791E-3</v>
      </c>
      <c r="H9">
        <v>6.199800452104819E-3</v>
      </c>
      <c r="I9">
        <v>6.1129137159700211E-2</v>
      </c>
      <c r="J9">
        <f t="shared" si="1"/>
        <v>0.10861893503999999</v>
      </c>
      <c r="K9">
        <v>47</v>
      </c>
      <c r="L9">
        <v>-8.4351636094868992E-3</v>
      </c>
      <c r="M9">
        <v>5.8043469189514594E-3</v>
      </c>
      <c r="N9">
        <v>4.6946335675187932E-2</v>
      </c>
      <c r="O9">
        <f t="shared" si="2"/>
        <v>9.7535370239999961E-2</v>
      </c>
      <c r="P9">
        <v>47</v>
      </c>
      <c r="Q9">
        <v>1.100247930076685E-2</v>
      </c>
      <c r="R9">
        <v>7.5655017357613924E-3</v>
      </c>
      <c r="S9">
        <v>4.8763175693399892E-2</v>
      </c>
      <c r="T9">
        <f t="shared" si="3"/>
        <v>8.4973996799999965E-2</v>
      </c>
      <c r="U9">
        <v>47</v>
      </c>
      <c r="V9">
        <v>-2.007786583245217E-3</v>
      </c>
      <c r="W9">
        <v>8.914275424008511E-4</v>
      </c>
      <c r="X9">
        <v>2.0875463152624701E-2</v>
      </c>
      <c r="Y9">
        <f t="shared" si="4"/>
        <v>7.0934814719999989E-2</v>
      </c>
      <c r="Z9">
        <v>47</v>
      </c>
      <c r="AA9">
        <v>6.7654093230241734E-3</v>
      </c>
      <c r="AB9">
        <v>-3.1205748425521241E-3</v>
      </c>
      <c r="AC9">
        <v>2.6862994906450461E-2</v>
      </c>
      <c r="AD9">
        <f t="shared" si="5"/>
        <v>5.5417823999999963E-2</v>
      </c>
      <c r="AE9">
        <v>47</v>
      </c>
      <c r="AF9">
        <v>-7.6808897535878377E-3</v>
      </c>
      <c r="AG9">
        <v>9.9286464316930556E-3</v>
      </c>
      <c r="AH9">
        <v>8.805075318261954E-3</v>
      </c>
      <c r="AI9">
        <f t="shared" si="6"/>
        <v>3.8423024639999991E-2</v>
      </c>
    </row>
    <row r="10" spans="1:35" x14ac:dyDescent="0.4">
      <c r="A10">
        <v>48</v>
      </c>
      <c r="B10">
        <v>3.8517272816050182E-4</v>
      </c>
      <c r="C10">
        <v>-1.5925362267501209E-3</v>
      </c>
      <c r="D10">
        <v>8.5234955296694115E-2</v>
      </c>
      <c r="E10">
        <f t="shared" si="0"/>
        <v>0.11822469119999998</v>
      </c>
      <c r="F10">
        <v>48</v>
      </c>
      <c r="G10">
        <v>-2.4002484047619E-3</v>
      </c>
      <c r="H10">
        <v>4.4204562208149207E-3</v>
      </c>
      <c r="I10">
        <v>7.2518838764604868E-2</v>
      </c>
      <c r="J10">
        <f t="shared" si="1"/>
        <v>0.10861893503999999</v>
      </c>
      <c r="K10">
        <v>48</v>
      </c>
      <c r="L10">
        <v>-6.1844055784314187E-3</v>
      </c>
      <c r="M10">
        <v>1.072217638353921E-3</v>
      </c>
      <c r="N10">
        <v>6.3986359838355419E-2</v>
      </c>
      <c r="O10">
        <f t="shared" si="2"/>
        <v>9.7535370239999961E-2</v>
      </c>
      <c r="P10">
        <v>48</v>
      </c>
      <c r="Q10">
        <v>-1.319892573283089E-2</v>
      </c>
      <c r="R10">
        <v>1.1689557330746891E-4</v>
      </c>
      <c r="S10">
        <v>4.2684795801186691E-2</v>
      </c>
      <c r="T10">
        <f t="shared" si="3"/>
        <v>8.4973996799999965E-2</v>
      </c>
      <c r="U10">
        <v>48</v>
      </c>
      <c r="V10">
        <v>-1.868701189079126E-3</v>
      </c>
      <c r="W10">
        <v>-4.299218615937731E-3</v>
      </c>
      <c r="X10">
        <v>3.6408889213673017E-2</v>
      </c>
      <c r="Y10">
        <f t="shared" si="4"/>
        <v>7.0934814719999989E-2</v>
      </c>
      <c r="Z10">
        <v>48</v>
      </c>
      <c r="AA10">
        <v>2.3950092002601319E-3</v>
      </c>
      <c r="AB10">
        <v>-5.1932728892771568E-3</v>
      </c>
      <c r="AC10">
        <v>2.3566277424903762E-2</v>
      </c>
      <c r="AD10">
        <f t="shared" si="5"/>
        <v>5.5417823999999963E-2</v>
      </c>
      <c r="AE10">
        <v>48</v>
      </c>
      <c r="AF10">
        <v>3.1343284506384151E-3</v>
      </c>
      <c r="AG10">
        <v>-1.031173550812166E-2</v>
      </c>
      <c r="AH10">
        <v>1.9864661427984789E-2</v>
      </c>
      <c r="AI10">
        <f t="shared" si="6"/>
        <v>3.8423024639999991E-2</v>
      </c>
    </row>
    <row r="11" spans="1:35" x14ac:dyDescent="0.4">
      <c r="A11">
        <v>49</v>
      </c>
      <c r="B11">
        <v>4.7176748338165113E-3</v>
      </c>
      <c r="C11">
        <v>6.1750732533645816E-3</v>
      </c>
      <c r="D11">
        <v>7.0938035376019337E-2</v>
      </c>
      <c r="E11">
        <f t="shared" si="0"/>
        <v>0.11822469119999998</v>
      </c>
      <c r="F11">
        <v>49</v>
      </c>
      <c r="G11">
        <v>-5.9360471354603277E-4</v>
      </c>
      <c r="H11">
        <v>2.5969821357038652E-4</v>
      </c>
      <c r="I11">
        <v>5.2257322723766639E-2</v>
      </c>
      <c r="J11">
        <f t="shared" si="1"/>
        <v>0.10861893503999999</v>
      </c>
      <c r="K11">
        <v>49</v>
      </c>
      <c r="L11">
        <v>8.7297202478070664E-3</v>
      </c>
      <c r="M11">
        <v>-5.3630455523162573E-3</v>
      </c>
      <c r="N11">
        <v>4.4644173297345352E-2</v>
      </c>
      <c r="O11">
        <f t="shared" si="2"/>
        <v>9.7535370239999961E-2</v>
      </c>
      <c r="P11">
        <v>49</v>
      </c>
      <c r="Q11">
        <v>-1.262660682373757E-3</v>
      </c>
      <c r="R11">
        <v>7.4002529190153469E-3</v>
      </c>
      <c r="S11">
        <v>2.8159468952033431E-2</v>
      </c>
      <c r="T11">
        <f t="shared" si="3"/>
        <v>8.4973996799999965E-2</v>
      </c>
      <c r="U11">
        <v>49</v>
      </c>
      <c r="V11">
        <v>3.830036162163267E-3</v>
      </c>
      <c r="W11">
        <v>-1.0079797949124759E-3</v>
      </c>
      <c r="X11">
        <v>7.9352594181557375E-3</v>
      </c>
      <c r="Y11">
        <f t="shared" si="4"/>
        <v>7.0934814719999989E-2</v>
      </c>
      <c r="Z11">
        <v>49</v>
      </c>
      <c r="AA11">
        <v>3.3638002375380991E-3</v>
      </c>
      <c r="AB11">
        <v>9.5669223470745213E-4</v>
      </c>
      <c r="AC11">
        <v>4.9463327799834848E-4</v>
      </c>
      <c r="AD11">
        <f t="shared" si="5"/>
        <v>5.5417823999999963E-2</v>
      </c>
      <c r="AE11">
        <v>49</v>
      </c>
      <c r="AF11">
        <v>3.187607325460588E-3</v>
      </c>
      <c r="AG11">
        <v>-8.2424577359943368E-4</v>
      </c>
      <c r="AH11">
        <v>1.030617862164923E-3</v>
      </c>
      <c r="AI11">
        <f t="shared" si="6"/>
        <v>3.8423024639999991E-2</v>
      </c>
    </row>
    <row r="12" spans="1:35" x14ac:dyDescent="0.4">
      <c r="A12">
        <v>50</v>
      </c>
      <c r="B12">
        <v>5.4317592127791272E-3</v>
      </c>
      <c r="C12">
        <v>7.6745783475862467E-4</v>
      </c>
      <c r="D12">
        <v>9.1199957403995655E-2</v>
      </c>
      <c r="E12">
        <f t="shared" si="0"/>
        <v>0.11822469119999998</v>
      </c>
      <c r="F12">
        <v>50</v>
      </c>
      <c r="G12">
        <v>7.7965786272198967E-4</v>
      </c>
      <c r="H12">
        <v>-8.7464896096671237E-3</v>
      </c>
      <c r="I12">
        <v>8.0468808050781479E-2</v>
      </c>
      <c r="J12">
        <f t="shared" si="1"/>
        <v>0.10861893503999999</v>
      </c>
      <c r="K12">
        <v>50</v>
      </c>
      <c r="L12">
        <v>-3.403900288283575E-3</v>
      </c>
      <c r="M12">
        <v>-4.0610411712123087E-3</v>
      </c>
      <c r="N12">
        <v>6.0824801010975968E-2</v>
      </c>
      <c r="O12">
        <f t="shared" si="2"/>
        <v>9.7535370239999961E-2</v>
      </c>
      <c r="P12">
        <v>50</v>
      </c>
      <c r="Q12">
        <v>-3.7605680691983221E-3</v>
      </c>
      <c r="R12">
        <v>-2.707875235032809E-3</v>
      </c>
      <c r="S12">
        <v>5.3878162808614793E-2</v>
      </c>
      <c r="T12">
        <f t="shared" si="3"/>
        <v>8.4973996799999965E-2</v>
      </c>
      <c r="U12">
        <v>50</v>
      </c>
      <c r="V12">
        <v>9.6316965419836523E-4</v>
      </c>
      <c r="W12">
        <v>-2.2673157524984631E-3</v>
      </c>
      <c r="X12">
        <v>3.7637319982572387E-2</v>
      </c>
      <c r="Y12">
        <f t="shared" si="4"/>
        <v>7.0934814719999989E-2</v>
      </c>
      <c r="Z12">
        <v>50</v>
      </c>
      <c r="AA12">
        <v>-1.9689475513215591E-3</v>
      </c>
      <c r="AB12">
        <v>-1.0146632869158619E-2</v>
      </c>
      <c r="AC12">
        <v>1.9309305400271221E-2</v>
      </c>
      <c r="AD12">
        <f t="shared" si="5"/>
        <v>5.5417823999999963E-2</v>
      </c>
      <c r="AE12">
        <v>50</v>
      </c>
      <c r="AF12">
        <v>3.5728215415805858E-3</v>
      </c>
      <c r="AG12">
        <v>-6.3306019989472044E-3</v>
      </c>
      <c r="AH12">
        <v>4.7664302560950778E-3</v>
      </c>
      <c r="AI12">
        <f t="shared" si="6"/>
        <v>3.8423024639999991E-2</v>
      </c>
    </row>
    <row r="13" spans="1:35" x14ac:dyDescent="0.4">
      <c r="A13">
        <v>51</v>
      </c>
      <c r="B13">
        <v>1.300776250238494E-3</v>
      </c>
      <c r="C13">
        <v>-1.05059971225832E-3</v>
      </c>
      <c r="D13">
        <v>6.1914219059571743E-2</v>
      </c>
      <c r="E13">
        <f t="shared" si="0"/>
        <v>0.11822469119999998</v>
      </c>
      <c r="F13">
        <v>51</v>
      </c>
      <c r="G13">
        <v>-2.364949748865293E-3</v>
      </c>
      <c r="H13">
        <v>-1.343545208255718E-3</v>
      </c>
      <c r="I13">
        <v>3.7461812009469818E-2</v>
      </c>
      <c r="J13">
        <f t="shared" si="1"/>
        <v>0.10861893503999999</v>
      </c>
      <c r="K13">
        <v>51</v>
      </c>
      <c r="L13">
        <v>-6.502229134548748E-3</v>
      </c>
      <c r="M13">
        <v>-1.769534556886951E-4</v>
      </c>
      <c r="N13">
        <v>5.0156680598358927E-2</v>
      </c>
      <c r="O13">
        <f t="shared" si="2"/>
        <v>9.7535370239999961E-2</v>
      </c>
      <c r="P13">
        <v>51</v>
      </c>
      <c r="Q13">
        <v>-7.9790537421258398E-3</v>
      </c>
      <c r="R13">
        <v>-2.4283878563520372E-3</v>
      </c>
      <c r="S13">
        <v>1.906882714845428E-2</v>
      </c>
      <c r="T13">
        <f t="shared" si="3"/>
        <v>8.4973996799999965E-2</v>
      </c>
      <c r="U13">
        <v>51</v>
      </c>
      <c r="V13">
        <v>1.0531887567805129E-2</v>
      </c>
      <c r="W13">
        <v>-7.667998190841077E-4</v>
      </c>
      <c r="X13">
        <v>2.848234408076979E-2</v>
      </c>
      <c r="Y13">
        <f t="shared" si="4"/>
        <v>7.0934814719999989E-2</v>
      </c>
      <c r="Z13">
        <v>51</v>
      </c>
      <c r="AA13">
        <v>4.1071636420926304E-3</v>
      </c>
      <c r="AB13">
        <v>-4.3550368130428306E-3</v>
      </c>
      <c r="AC13">
        <v>7.9827129202412837E-3</v>
      </c>
      <c r="AD13">
        <f t="shared" si="5"/>
        <v>5.5417823999999963E-2</v>
      </c>
      <c r="AE13">
        <v>51</v>
      </c>
      <c r="AF13">
        <v>-3.3371564840316849E-3</v>
      </c>
      <c r="AG13">
        <v>1.175402909069909E-2</v>
      </c>
      <c r="AH13">
        <v>7.2209139442557836E-3</v>
      </c>
      <c r="AI13">
        <f t="shared" si="6"/>
        <v>3.8423024639999991E-2</v>
      </c>
    </row>
    <row r="14" spans="1:35" x14ac:dyDescent="0.4">
      <c r="A14">
        <v>52</v>
      </c>
      <c r="B14">
        <v>8.1607995946105273E-3</v>
      </c>
      <c r="C14">
        <v>-2.1105198064712881E-3</v>
      </c>
      <c r="D14">
        <v>7.7355449566498966E-2</v>
      </c>
      <c r="E14">
        <f t="shared" si="0"/>
        <v>0.11822469119999998</v>
      </c>
      <c r="F14">
        <v>52</v>
      </c>
      <c r="G14">
        <v>-1.0290472870317141E-3</v>
      </c>
      <c r="H14">
        <v>-4.2814090166450039E-3</v>
      </c>
      <c r="I14">
        <v>4.7466288378192639E-2</v>
      </c>
      <c r="J14">
        <f t="shared" si="1"/>
        <v>0.10861893503999999</v>
      </c>
      <c r="K14">
        <v>52</v>
      </c>
      <c r="L14">
        <v>-1.125541843679971E-3</v>
      </c>
      <c r="M14">
        <v>-5.2638517156091986E-3</v>
      </c>
      <c r="N14">
        <v>4.8156195911164573E-2</v>
      </c>
      <c r="O14">
        <f t="shared" si="2"/>
        <v>9.7535370239999961E-2</v>
      </c>
      <c r="P14">
        <v>52</v>
      </c>
      <c r="Q14">
        <v>-7.7227003466393074E-3</v>
      </c>
      <c r="R14">
        <v>-1.038410946842023E-2</v>
      </c>
      <c r="S14">
        <v>3.3418682574348088E-2</v>
      </c>
      <c r="T14">
        <f t="shared" si="3"/>
        <v>8.4973996799999965E-2</v>
      </c>
      <c r="U14">
        <v>52</v>
      </c>
      <c r="V14">
        <v>8.949683816778845E-4</v>
      </c>
      <c r="W14">
        <v>-4.7488708102921516E-3</v>
      </c>
      <c r="X14">
        <v>2.6557550207019009E-2</v>
      </c>
      <c r="Y14">
        <f t="shared" si="4"/>
        <v>7.0934814719999989E-2</v>
      </c>
      <c r="Z14">
        <v>52</v>
      </c>
      <c r="AA14">
        <v>-3.0624027544814418E-3</v>
      </c>
      <c r="AB14">
        <v>3.090217611717612E-3</v>
      </c>
      <c r="AC14">
        <v>2.330596156574619E-2</v>
      </c>
      <c r="AD14">
        <f t="shared" si="5"/>
        <v>5.5417823999999963E-2</v>
      </c>
      <c r="AE14">
        <v>52</v>
      </c>
      <c r="AF14">
        <v>8.0068545786190926E-3</v>
      </c>
      <c r="AG14">
        <v>-1.5290175902709339E-2</v>
      </c>
      <c r="AH14">
        <v>-1.3385553207752639E-2</v>
      </c>
      <c r="AI14">
        <f t="shared" si="6"/>
        <v>3.8423024639999991E-2</v>
      </c>
    </row>
    <row r="15" spans="1:35" x14ac:dyDescent="0.4">
      <c r="A15">
        <v>53</v>
      </c>
      <c r="B15">
        <v>-2.0103099874839909E-3</v>
      </c>
      <c r="C15">
        <v>-5.7704362928908586E-3</v>
      </c>
      <c r="D15">
        <v>5.899656386258724E-2</v>
      </c>
      <c r="E15">
        <f t="shared" si="0"/>
        <v>0.11822469119999998</v>
      </c>
      <c r="F15">
        <v>53</v>
      </c>
      <c r="G15">
        <v>-6.2286740966741713E-3</v>
      </c>
      <c r="H15">
        <v>-6.9532266396089295E-4</v>
      </c>
      <c r="I15">
        <v>5.9156122946789617E-2</v>
      </c>
      <c r="J15">
        <f t="shared" si="1"/>
        <v>0.10861893503999999</v>
      </c>
      <c r="K15">
        <v>53</v>
      </c>
      <c r="L15">
        <v>3.9096611681885534E-3</v>
      </c>
      <c r="M15">
        <v>4.4417699769694801E-3</v>
      </c>
      <c r="N15">
        <v>2.9821697711907541E-2</v>
      </c>
      <c r="O15">
        <f t="shared" si="2"/>
        <v>9.7535370239999961E-2</v>
      </c>
      <c r="P15">
        <v>53</v>
      </c>
      <c r="Q15">
        <v>-3.4084094943658411E-3</v>
      </c>
      <c r="R15">
        <v>-1.6129766906613351E-3</v>
      </c>
      <c r="S15">
        <v>2.9560747805789319E-2</v>
      </c>
      <c r="T15">
        <f t="shared" si="3"/>
        <v>8.4973996799999965E-2</v>
      </c>
      <c r="U15">
        <v>53</v>
      </c>
      <c r="V15">
        <v>2.7852562237120049E-3</v>
      </c>
      <c r="W15">
        <v>-1.061318728175281E-2</v>
      </c>
      <c r="X15">
        <v>2.645517300476382E-2</v>
      </c>
      <c r="Y15">
        <f t="shared" si="4"/>
        <v>7.0934814719999989E-2</v>
      </c>
      <c r="Z15">
        <v>53</v>
      </c>
      <c r="AA15">
        <v>4.778057084897213E-3</v>
      </c>
      <c r="AB15">
        <v>-1.0551469988617421E-3</v>
      </c>
      <c r="AC15">
        <v>1.1334797168270599E-2</v>
      </c>
      <c r="AD15">
        <f t="shared" si="5"/>
        <v>5.5417823999999963E-2</v>
      </c>
      <c r="AE15">
        <v>53</v>
      </c>
      <c r="AF15">
        <v>-2.908474485693765E-3</v>
      </c>
      <c r="AG15">
        <v>-1.0333749934132381E-2</v>
      </c>
      <c r="AH15">
        <v>1.368209753307544E-2</v>
      </c>
      <c r="AI15">
        <f t="shared" si="6"/>
        <v>3.8423024639999991E-2</v>
      </c>
    </row>
    <row r="16" spans="1:35" x14ac:dyDescent="0.4">
      <c r="A16">
        <v>54</v>
      </c>
      <c r="B16">
        <v>4.8514856170207288E-3</v>
      </c>
      <c r="C16">
        <v>-1.936489163969417E-3</v>
      </c>
      <c r="D16">
        <v>4.2808554683510573E-2</v>
      </c>
      <c r="E16">
        <f t="shared" si="0"/>
        <v>0.11822469119999998</v>
      </c>
      <c r="F16">
        <v>54</v>
      </c>
      <c r="G16">
        <v>1.4664197707739361E-2</v>
      </c>
      <c r="H16">
        <v>4.7207943794722188E-3</v>
      </c>
      <c r="I16">
        <v>2.797269965558891E-2</v>
      </c>
      <c r="J16">
        <f t="shared" si="1"/>
        <v>0.10861893503999999</v>
      </c>
      <c r="K16">
        <v>54</v>
      </c>
      <c r="L16">
        <v>2.0479296650414091E-3</v>
      </c>
      <c r="M16">
        <v>1.0932975063322709E-2</v>
      </c>
      <c r="N16">
        <v>5.2217519909982482E-2</v>
      </c>
      <c r="O16">
        <f t="shared" si="2"/>
        <v>9.7535370239999961E-2</v>
      </c>
      <c r="P16">
        <v>54</v>
      </c>
      <c r="Q16">
        <v>-2.683948325612842E-3</v>
      </c>
      <c r="R16">
        <v>7.954545980074652E-3</v>
      </c>
      <c r="S16">
        <v>1.9206746197337889E-2</v>
      </c>
      <c r="T16">
        <f t="shared" si="3"/>
        <v>8.4973996799999965E-2</v>
      </c>
      <c r="U16">
        <v>54</v>
      </c>
      <c r="V16">
        <v>-2.8096711009903221E-3</v>
      </c>
      <c r="W16">
        <v>1.5010032134748981E-2</v>
      </c>
      <c r="X16">
        <v>1.1971064935520789E-2</v>
      </c>
      <c r="Y16">
        <f t="shared" si="4"/>
        <v>7.0934814719999989E-2</v>
      </c>
      <c r="Z16">
        <v>54</v>
      </c>
      <c r="AA16">
        <v>2.3846765976001968E-3</v>
      </c>
      <c r="AB16">
        <v>8.0924758333946918E-3</v>
      </c>
      <c r="AC16">
        <v>1.6294438228917529E-2</v>
      </c>
      <c r="AD16">
        <f t="shared" si="5"/>
        <v>5.5417823999999963E-2</v>
      </c>
      <c r="AE16">
        <v>54</v>
      </c>
      <c r="AF16">
        <v>1.0913139596529351E-2</v>
      </c>
      <c r="AG16">
        <v>-2.95587129783785E-3</v>
      </c>
      <c r="AH16">
        <v>-1.7926808796651039E-2</v>
      </c>
      <c r="AI16">
        <f t="shared" si="6"/>
        <v>3.8423024639999991E-2</v>
      </c>
    </row>
    <row r="17" spans="1:35" x14ac:dyDescent="0.4">
      <c r="A17">
        <v>55</v>
      </c>
      <c r="B17">
        <v>3.0932979176636071E-4</v>
      </c>
      <c r="C17">
        <v>3.067794859907253E-3</v>
      </c>
      <c r="D17">
        <v>7.4575415784829485E-2</v>
      </c>
      <c r="E17">
        <f t="shared" si="0"/>
        <v>0.11822469119999998</v>
      </c>
      <c r="F17">
        <v>55</v>
      </c>
      <c r="G17">
        <v>-1.1911124710290389E-3</v>
      </c>
      <c r="H17">
        <v>9.1629371583759247E-3</v>
      </c>
      <c r="I17">
        <v>7.1738835342882196E-2</v>
      </c>
      <c r="J17">
        <f t="shared" si="1"/>
        <v>0.10861893503999999</v>
      </c>
      <c r="K17">
        <v>55</v>
      </c>
      <c r="L17">
        <v>-1.5254668153461711E-3</v>
      </c>
      <c r="M17">
        <v>2.1856803722222662E-3</v>
      </c>
      <c r="N17">
        <v>6.9191641055204631E-2</v>
      </c>
      <c r="O17">
        <f t="shared" si="2"/>
        <v>9.7535370239999961E-2</v>
      </c>
      <c r="P17">
        <v>55</v>
      </c>
      <c r="Q17">
        <v>-7.2650035476369622E-4</v>
      </c>
      <c r="R17">
        <v>3.5368398841963242E-3</v>
      </c>
      <c r="S17">
        <v>4.3032496383750701E-2</v>
      </c>
      <c r="T17">
        <f t="shared" si="3"/>
        <v>8.4973996799999965E-2</v>
      </c>
      <c r="U17">
        <v>55</v>
      </c>
      <c r="V17">
        <v>-1.0124707846598949E-3</v>
      </c>
      <c r="W17">
        <v>4.1177059735482196E-3</v>
      </c>
      <c r="X17">
        <v>2.1808894475262589E-2</v>
      </c>
      <c r="Y17">
        <f t="shared" si="4"/>
        <v>7.0934814719999989E-2</v>
      </c>
      <c r="Z17">
        <v>55</v>
      </c>
      <c r="AA17">
        <v>-8.1061153178182098E-3</v>
      </c>
      <c r="AB17">
        <v>1.5579334274836961E-3</v>
      </c>
      <c r="AC17">
        <v>2.5313663202917731E-2</v>
      </c>
      <c r="AD17">
        <f t="shared" si="5"/>
        <v>5.5417823999999963E-2</v>
      </c>
      <c r="AE17">
        <v>55</v>
      </c>
      <c r="AF17">
        <v>4.2567510072378262E-3</v>
      </c>
      <c r="AG17">
        <v>4.8912253196176439E-3</v>
      </c>
      <c r="AH17">
        <v>4.1141770717692113E-3</v>
      </c>
      <c r="AI17">
        <f t="shared" si="6"/>
        <v>3.8423024639999991E-2</v>
      </c>
    </row>
    <row r="18" spans="1:35" x14ac:dyDescent="0.4">
      <c r="A18">
        <v>56</v>
      </c>
      <c r="B18">
        <v>-2.5642388757444192E-3</v>
      </c>
      <c r="C18">
        <v>-2.122149325472339E-3</v>
      </c>
      <c r="D18">
        <v>6.6909202172657903E-2</v>
      </c>
      <c r="E18">
        <f t="shared" si="0"/>
        <v>0.11822469119999998</v>
      </c>
      <c r="F18">
        <v>56</v>
      </c>
      <c r="G18">
        <v>6.0428519808536051E-3</v>
      </c>
      <c r="H18">
        <v>9.6051054133656638E-3</v>
      </c>
      <c r="I18">
        <v>4.4623609524297052E-2</v>
      </c>
      <c r="J18">
        <f t="shared" si="1"/>
        <v>0.10861893503999999</v>
      </c>
      <c r="K18">
        <v>56</v>
      </c>
      <c r="L18">
        <v>-7.057672688949192E-3</v>
      </c>
      <c r="M18">
        <v>-7.1192039587671804E-3</v>
      </c>
      <c r="N18">
        <v>3.6459478713140363E-2</v>
      </c>
      <c r="O18">
        <f t="shared" si="2"/>
        <v>9.7535370239999961E-2</v>
      </c>
      <c r="P18">
        <v>56</v>
      </c>
      <c r="Q18">
        <v>-3.5259537076932751E-3</v>
      </c>
      <c r="R18">
        <v>-4.0932234637992412E-3</v>
      </c>
      <c r="S18">
        <v>2.2090385781328589E-2</v>
      </c>
      <c r="T18">
        <f t="shared" si="3"/>
        <v>8.4973996799999965E-2</v>
      </c>
      <c r="U18">
        <v>56</v>
      </c>
      <c r="V18">
        <v>9.5119372914877071E-3</v>
      </c>
      <c r="W18">
        <v>-8.0174684854482793E-4</v>
      </c>
      <c r="X18">
        <v>7.2186793979903807E-3</v>
      </c>
      <c r="Y18">
        <f t="shared" si="4"/>
        <v>7.0934814719999989E-2</v>
      </c>
      <c r="Z18">
        <v>56</v>
      </c>
      <c r="AA18">
        <v>2.7680488057503071E-3</v>
      </c>
      <c r="AB18">
        <v>6.6621517983782236E-3</v>
      </c>
      <c r="AC18">
        <v>1.737655489087787E-2</v>
      </c>
      <c r="AD18">
        <f t="shared" si="5"/>
        <v>5.5417823999999963E-2</v>
      </c>
      <c r="AE18">
        <v>56</v>
      </c>
      <c r="AF18">
        <v>8.1096086917948947E-3</v>
      </c>
      <c r="AG18">
        <v>6.7373405104383952E-3</v>
      </c>
      <c r="AH18">
        <v>-1.426506582199282E-2</v>
      </c>
      <c r="AI18">
        <f t="shared" si="6"/>
        <v>3.8423024639999991E-2</v>
      </c>
    </row>
    <row r="19" spans="1:35" x14ac:dyDescent="0.4">
      <c r="A19">
        <v>57</v>
      </c>
      <c r="B19">
        <v>-2.3048366061651799E-3</v>
      </c>
      <c r="C19">
        <v>-6.4585912036933951E-3</v>
      </c>
      <c r="D19">
        <v>6.0136277925351783E-2</v>
      </c>
      <c r="E19">
        <f t="shared" si="0"/>
        <v>0.11822469119999998</v>
      </c>
      <c r="F19">
        <v>57</v>
      </c>
      <c r="G19">
        <v>8.6837273440638213E-3</v>
      </c>
      <c r="H19">
        <v>1.8302009899769101E-2</v>
      </c>
      <c r="I19">
        <v>6.3380205265321773E-2</v>
      </c>
      <c r="J19">
        <f t="shared" si="1"/>
        <v>0.10861893503999999</v>
      </c>
      <c r="K19">
        <v>57</v>
      </c>
      <c r="L19">
        <v>7.1908634078444002E-3</v>
      </c>
      <c r="M19">
        <v>-1.0648588623168179E-3</v>
      </c>
      <c r="N19">
        <v>4.7395260787219409E-2</v>
      </c>
      <c r="O19">
        <f t="shared" si="2"/>
        <v>9.7535370239999961E-2</v>
      </c>
      <c r="P19">
        <v>57</v>
      </c>
      <c r="Q19">
        <v>-2.7761371554930639E-3</v>
      </c>
      <c r="R19">
        <v>8.8975646679399882E-3</v>
      </c>
      <c r="S19">
        <v>3.8238657208555557E-2</v>
      </c>
      <c r="T19">
        <f t="shared" si="3"/>
        <v>8.4973996799999965E-2</v>
      </c>
      <c r="U19">
        <v>57</v>
      </c>
      <c r="V19">
        <v>7.557370914940134E-3</v>
      </c>
      <c r="W19">
        <v>7.6680959920665294E-3</v>
      </c>
      <c r="X19">
        <v>2.1399951342864841E-2</v>
      </c>
      <c r="Y19">
        <f t="shared" si="4"/>
        <v>7.0934814719999989E-2</v>
      </c>
      <c r="Z19">
        <v>57</v>
      </c>
      <c r="AA19">
        <v>1.4775476420655939E-3</v>
      </c>
      <c r="AB19">
        <v>1.150151940122921E-2</v>
      </c>
      <c r="AC19">
        <v>2.9811305815059651E-2</v>
      </c>
      <c r="AD19">
        <f t="shared" si="5"/>
        <v>5.5417823999999963E-2</v>
      </c>
      <c r="AE19">
        <v>57</v>
      </c>
      <c r="AF19">
        <v>-2.9450625768123449E-3</v>
      </c>
      <c r="AG19">
        <v>-1.427597396093301E-3</v>
      </c>
      <c r="AH19">
        <v>-2.562283039475297E-3</v>
      </c>
      <c r="AI19">
        <f t="shared" si="6"/>
        <v>3.8423024639999991E-2</v>
      </c>
    </row>
    <row r="20" spans="1:35" x14ac:dyDescent="0.4">
      <c r="A20">
        <v>58</v>
      </c>
      <c r="B20">
        <v>1.7227625597716399E-3</v>
      </c>
      <c r="C20">
        <v>-4.1228082595296221E-3</v>
      </c>
      <c r="D20">
        <v>5.5718483599132333E-2</v>
      </c>
      <c r="E20">
        <f t="shared" si="0"/>
        <v>0.11822469119999998</v>
      </c>
      <c r="F20">
        <v>58</v>
      </c>
      <c r="G20">
        <v>5.64909575877111E-3</v>
      </c>
      <c r="H20">
        <v>4.3126130599709066E-3</v>
      </c>
      <c r="I20">
        <v>6.4500654179922776E-2</v>
      </c>
      <c r="J20">
        <f t="shared" si="1"/>
        <v>0.10861893503999999</v>
      </c>
      <c r="K20">
        <v>58</v>
      </c>
      <c r="L20">
        <v>-1.583169159986527E-2</v>
      </c>
      <c r="M20">
        <v>1.2659815560606981E-2</v>
      </c>
      <c r="N20">
        <v>2.766334056864115E-2</v>
      </c>
      <c r="O20">
        <f t="shared" si="2"/>
        <v>9.7535370239999961E-2</v>
      </c>
      <c r="P20">
        <v>58</v>
      </c>
      <c r="Q20">
        <v>-7.4488756864561634E-3</v>
      </c>
      <c r="R20">
        <v>7.2687141620712218E-3</v>
      </c>
      <c r="S20">
        <v>2.4974429495094659E-2</v>
      </c>
      <c r="T20">
        <f t="shared" si="3"/>
        <v>8.4973996799999965E-2</v>
      </c>
      <c r="U20">
        <v>58</v>
      </c>
      <c r="V20">
        <v>-5.8901261564805948E-3</v>
      </c>
      <c r="W20">
        <v>-6.3180085428251147E-3</v>
      </c>
      <c r="X20">
        <v>2.4481190568342269E-2</v>
      </c>
      <c r="Y20">
        <f t="shared" si="4"/>
        <v>7.0934814719999989E-2</v>
      </c>
      <c r="Z20">
        <v>58</v>
      </c>
      <c r="AA20">
        <v>3.650311476230979E-3</v>
      </c>
      <c r="AB20">
        <v>7.0565469771092506E-3</v>
      </c>
      <c r="AC20">
        <v>2.1454803246689309E-2</v>
      </c>
      <c r="AD20">
        <f t="shared" si="5"/>
        <v>5.5417823999999963E-2</v>
      </c>
      <c r="AE20">
        <v>58</v>
      </c>
      <c r="AF20">
        <v>-2.9129159029520351E-3</v>
      </c>
      <c r="AG20">
        <v>4.9531950852352725E-4</v>
      </c>
      <c r="AH20">
        <v>4.6201810828652807E-3</v>
      </c>
      <c r="AI20">
        <f t="shared" si="6"/>
        <v>3.8423024639999991E-2</v>
      </c>
    </row>
    <row r="21" spans="1:35" x14ac:dyDescent="0.4">
      <c r="A21">
        <v>59</v>
      </c>
      <c r="B21">
        <v>5.6500446379871639E-3</v>
      </c>
      <c r="C21">
        <v>1.0172642754432909E-3</v>
      </c>
      <c r="D21">
        <v>6.7438467808559596E-2</v>
      </c>
      <c r="E21">
        <f t="shared" si="0"/>
        <v>0.11822469119999998</v>
      </c>
      <c r="F21">
        <v>59</v>
      </c>
      <c r="G21">
        <v>-9.1752453442600483E-4</v>
      </c>
      <c r="H21">
        <v>3.1041388707120422E-3</v>
      </c>
      <c r="I21">
        <v>5.3951741586937142E-2</v>
      </c>
      <c r="J21">
        <f t="shared" si="1"/>
        <v>0.10861893503999999</v>
      </c>
      <c r="K21">
        <v>59</v>
      </c>
      <c r="L21">
        <v>-6.6827499367301977E-3</v>
      </c>
      <c r="M21">
        <v>3.4926641862899452E-3</v>
      </c>
      <c r="N21">
        <v>3.4063851847134938E-2</v>
      </c>
      <c r="O21">
        <f t="shared" si="2"/>
        <v>9.7535370239999961E-2</v>
      </c>
      <c r="P21">
        <v>59</v>
      </c>
      <c r="Q21">
        <v>1.22015636491326E-3</v>
      </c>
      <c r="R21">
        <v>3.764045897961229E-3</v>
      </c>
      <c r="S21">
        <v>3.0177478028888819E-2</v>
      </c>
      <c r="T21">
        <f t="shared" si="3"/>
        <v>8.4973996799999965E-2</v>
      </c>
      <c r="U21">
        <v>59</v>
      </c>
      <c r="V21">
        <v>1.645288919164553E-3</v>
      </c>
      <c r="W21">
        <v>6.4400191369054288E-4</v>
      </c>
      <c r="X21">
        <v>1.9937853686764258E-2</v>
      </c>
      <c r="Y21">
        <f t="shared" si="4"/>
        <v>7.0934814719999989E-2</v>
      </c>
      <c r="Z21">
        <v>59</v>
      </c>
      <c r="AA21">
        <v>4.3241587950122572E-3</v>
      </c>
      <c r="AB21">
        <v>-5.4142159974962288E-3</v>
      </c>
      <c r="AC21">
        <v>1.6104416709807921E-2</v>
      </c>
      <c r="AD21">
        <f t="shared" si="5"/>
        <v>5.5417823999999963E-2</v>
      </c>
      <c r="AE21">
        <v>59</v>
      </c>
      <c r="AF21">
        <v>-1.672436318218228E-3</v>
      </c>
      <c r="AG21">
        <v>-2.317472517666494E-3</v>
      </c>
      <c r="AH21">
        <v>1.0413617538891839E-2</v>
      </c>
      <c r="AI21">
        <f t="shared" si="6"/>
        <v>3.8423024639999991E-2</v>
      </c>
    </row>
    <row r="22" spans="1:35" x14ac:dyDescent="0.4">
      <c r="A22">
        <v>60</v>
      </c>
      <c r="B22">
        <v>4.5412170044106229E-4</v>
      </c>
      <c r="C22">
        <v>3.4127841200045331E-3</v>
      </c>
      <c r="D22">
        <v>6.0169937877609103E-2</v>
      </c>
      <c r="E22">
        <f t="shared" si="0"/>
        <v>0.11822469119999998</v>
      </c>
      <c r="F22">
        <v>60</v>
      </c>
      <c r="G22">
        <v>-4.0248968518487678E-3</v>
      </c>
      <c r="H22">
        <v>2.5224851089678852E-3</v>
      </c>
      <c r="I22">
        <v>4.6754617140569672E-2</v>
      </c>
      <c r="J22">
        <f t="shared" si="1"/>
        <v>0.10861893503999999</v>
      </c>
      <c r="K22">
        <v>60</v>
      </c>
      <c r="L22">
        <v>4.1883564477053544E-3</v>
      </c>
      <c r="M22">
        <v>2.293217980237064E-3</v>
      </c>
      <c r="N22">
        <v>3.8823550348603519E-2</v>
      </c>
      <c r="O22">
        <f t="shared" si="2"/>
        <v>9.7535370239999961E-2</v>
      </c>
      <c r="P22">
        <v>60</v>
      </c>
      <c r="Q22">
        <v>-4.3709531526293097E-5</v>
      </c>
      <c r="R22">
        <v>3.113531963457138E-3</v>
      </c>
      <c r="S22">
        <v>3.3124324238105823E-2</v>
      </c>
      <c r="T22">
        <f t="shared" si="3"/>
        <v>8.4973996799999965E-2</v>
      </c>
      <c r="U22">
        <v>60</v>
      </c>
      <c r="V22">
        <v>2.661509278505639E-3</v>
      </c>
      <c r="W22">
        <v>1.142949081384804E-2</v>
      </c>
      <c r="X22">
        <v>1.376531815794859E-2</v>
      </c>
      <c r="Y22">
        <f t="shared" si="4"/>
        <v>7.0934814719999989E-2</v>
      </c>
      <c r="Z22">
        <v>60</v>
      </c>
      <c r="AA22">
        <v>-6.1226166714032047E-3</v>
      </c>
      <c r="AB22">
        <v>3.5721059879762068E-3</v>
      </c>
      <c r="AC22">
        <v>2.0482382337445201E-2</v>
      </c>
      <c r="AD22">
        <f t="shared" si="5"/>
        <v>5.5417823999999963E-2</v>
      </c>
      <c r="AE22">
        <v>60</v>
      </c>
      <c r="AF22">
        <v>5.0861926176737132E-3</v>
      </c>
      <c r="AG22">
        <v>-3.1473413980398138E-4</v>
      </c>
      <c r="AH22">
        <v>2.0351784098366538E-2</v>
      </c>
      <c r="AI22">
        <f t="shared" si="6"/>
        <v>3.8423024639999991E-2</v>
      </c>
    </row>
    <row r="23" spans="1:35" x14ac:dyDescent="0.4">
      <c r="A23">
        <v>61</v>
      </c>
      <c r="B23">
        <v>8.6243732031695917E-3</v>
      </c>
      <c r="C23">
        <v>1.003842395677081E-3</v>
      </c>
      <c r="D23">
        <v>5.5102033664575292E-2</v>
      </c>
      <c r="E23">
        <f t="shared" si="0"/>
        <v>0.11822469119999998</v>
      </c>
      <c r="F23">
        <v>61</v>
      </c>
      <c r="G23">
        <v>-5.2482605298791738E-3</v>
      </c>
      <c r="H23">
        <v>4.7698234439513716E-3</v>
      </c>
      <c r="I23">
        <v>4.2458450441347863E-2</v>
      </c>
      <c r="J23">
        <f t="shared" si="1"/>
        <v>0.10861893503999999</v>
      </c>
      <c r="K23">
        <v>61</v>
      </c>
      <c r="L23">
        <v>3.8995456368038041E-3</v>
      </c>
      <c r="M23">
        <v>1.5847423013659729E-2</v>
      </c>
      <c r="N23">
        <v>1.5453180811195131E-2</v>
      </c>
      <c r="O23">
        <f t="shared" si="2"/>
        <v>9.7535370239999961E-2</v>
      </c>
      <c r="P23">
        <v>61</v>
      </c>
      <c r="Q23">
        <v>-7.3254017913608038E-3</v>
      </c>
      <c r="R23">
        <v>6.6447662245046986E-4</v>
      </c>
      <c r="S23">
        <v>1.3882833384956999E-2</v>
      </c>
      <c r="T23">
        <f t="shared" si="3"/>
        <v>8.4973996799999965E-2</v>
      </c>
      <c r="U23">
        <v>61</v>
      </c>
      <c r="V23">
        <v>-1.27640386005008E-2</v>
      </c>
      <c r="W23">
        <v>2.5059138305411101E-3</v>
      </c>
      <c r="X23">
        <v>1.2659888292507859E-2</v>
      </c>
      <c r="Y23">
        <f t="shared" si="4"/>
        <v>7.0934814719999989E-2</v>
      </c>
      <c r="Z23">
        <v>61</v>
      </c>
      <c r="AA23">
        <v>8.1745204712321785E-4</v>
      </c>
      <c r="AB23">
        <v>4.345751310787337E-3</v>
      </c>
      <c r="AC23">
        <v>-3.9884676715531446E-3</v>
      </c>
      <c r="AD23">
        <f t="shared" si="5"/>
        <v>5.5417823999999963E-2</v>
      </c>
      <c r="AE23">
        <v>61</v>
      </c>
      <c r="AF23">
        <v>-2.186217595361006E-3</v>
      </c>
      <c r="AG23">
        <v>-1.5870879690496609E-4</v>
      </c>
      <c r="AH23">
        <v>-1.0532817483000161E-2</v>
      </c>
      <c r="AI23">
        <f t="shared" si="6"/>
        <v>3.8423024639999991E-2</v>
      </c>
    </row>
    <row r="24" spans="1:35" x14ac:dyDescent="0.4">
      <c r="A24">
        <v>62</v>
      </c>
      <c r="B24">
        <v>4.3940960731788338E-3</v>
      </c>
      <c r="C24">
        <v>2.049947603325167E-3</v>
      </c>
      <c r="D24">
        <v>6.7782589004784857E-2</v>
      </c>
      <c r="E24">
        <f t="shared" si="0"/>
        <v>0.11822469119999998</v>
      </c>
      <c r="F24">
        <v>62</v>
      </c>
      <c r="G24">
        <v>-3.6676561696521201E-3</v>
      </c>
      <c r="H24">
        <v>-3.0831621462659442E-3</v>
      </c>
      <c r="I24">
        <v>5.7345942342823641E-2</v>
      </c>
      <c r="J24">
        <f t="shared" si="1"/>
        <v>0.10861893503999999</v>
      </c>
      <c r="K24">
        <v>62</v>
      </c>
      <c r="L24">
        <v>-3.3625188671766921E-3</v>
      </c>
      <c r="M24">
        <v>-1.5728969983236801E-3</v>
      </c>
      <c r="N24">
        <v>2.4954118396721021E-2</v>
      </c>
      <c r="O24">
        <f t="shared" si="2"/>
        <v>9.7535370239999961E-2</v>
      </c>
      <c r="P24">
        <v>62</v>
      </c>
      <c r="Q24">
        <v>-1.7261641036001489E-3</v>
      </c>
      <c r="R24">
        <v>9.9148881286077761E-4</v>
      </c>
      <c r="S24">
        <v>1.5863343253905239E-2</v>
      </c>
      <c r="T24">
        <f t="shared" si="3"/>
        <v>8.4973996799999965E-2</v>
      </c>
      <c r="U24">
        <v>62</v>
      </c>
      <c r="V24">
        <v>-3.1776031943901552E-3</v>
      </c>
      <c r="W24">
        <v>-9.9902969775723088E-3</v>
      </c>
      <c r="X24">
        <v>3.2817740920750321E-2</v>
      </c>
      <c r="Y24">
        <f t="shared" si="4"/>
        <v>7.0934814719999989E-2</v>
      </c>
      <c r="Z24">
        <v>62</v>
      </c>
      <c r="AA24">
        <v>-3.8889898220428312E-4</v>
      </c>
      <c r="AB24">
        <v>1.3532201699537839E-3</v>
      </c>
      <c r="AC24">
        <v>5.1377377715334516E-3</v>
      </c>
      <c r="AD24">
        <f t="shared" si="5"/>
        <v>5.5417823999999963E-2</v>
      </c>
      <c r="AE24">
        <v>62</v>
      </c>
      <c r="AF24">
        <v>-3.5698381719925371E-3</v>
      </c>
      <c r="AG24">
        <v>3.2510003212914379E-3</v>
      </c>
      <c r="AH24">
        <v>-8.0784986796094433E-3</v>
      </c>
      <c r="AI24">
        <f t="shared" si="6"/>
        <v>3.8423024639999991E-2</v>
      </c>
    </row>
    <row r="25" spans="1:35" x14ac:dyDescent="0.4">
      <c r="A25">
        <v>63</v>
      </c>
      <c r="B25">
        <v>-1.098408121899107E-5</v>
      </c>
      <c r="C25">
        <v>-1.446715016474994E-3</v>
      </c>
      <c r="D25">
        <v>4.706315111156803E-2</v>
      </c>
      <c r="E25">
        <f t="shared" si="0"/>
        <v>0.11822469119999998</v>
      </c>
      <c r="F25">
        <v>63</v>
      </c>
      <c r="G25">
        <v>9.4812443272849643E-4</v>
      </c>
      <c r="H25">
        <v>2.2895183879903039E-3</v>
      </c>
      <c r="I25">
        <v>4.4848592306394069E-2</v>
      </c>
      <c r="J25">
        <f t="shared" si="1"/>
        <v>0.10861893503999999</v>
      </c>
      <c r="K25">
        <v>63</v>
      </c>
      <c r="L25">
        <v>2.633186891992921E-3</v>
      </c>
      <c r="M25">
        <v>-4.4204145925141446E-3</v>
      </c>
      <c r="N25">
        <v>4.4913286584622847E-2</v>
      </c>
      <c r="O25">
        <f t="shared" si="2"/>
        <v>9.7535370239999961E-2</v>
      </c>
      <c r="P25">
        <v>63</v>
      </c>
      <c r="Q25">
        <v>-2.844110424840912E-3</v>
      </c>
      <c r="R25">
        <v>-8.6655401849797895E-3</v>
      </c>
      <c r="S25">
        <v>3.2822310979274752E-2</v>
      </c>
      <c r="T25">
        <f t="shared" si="3"/>
        <v>8.4973996799999965E-2</v>
      </c>
      <c r="U25">
        <v>63</v>
      </c>
      <c r="V25">
        <v>-1.5647859305054461E-3</v>
      </c>
      <c r="W25">
        <v>-1.4340913252340109E-2</v>
      </c>
      <c r="X25">
        <v>1.540236638315795E-2</v>
      </c>
      <c r="Y25">
        <f t="shared" si="4"/>
        <v>7.0934814719999989E-2</v>
      </c>
      <c r="Z25">
        <v>63</v>
      </c>
      <c r="AA25">
        <v>2.2836812620278492E-3</v>
      </c>
      <c r="AB25">
        <v>7.1045931880049321E-3</v>
      </c>
      <c r="AC25">
        <v>1.276778207632575E-2</v>
      </c>
      <c r="AD25">
        <f t="shared" si="5"/>
        <v>5.5417823999999963E-2</v>
      </c>
      <c r="AE25">
        <v>63</v>
      </c>
      <c r="AF25">
        <v>3.1113741289087648E-3</v>
      </c>
      <c r="AG25">
        <v>7.1007993812544929E-3</v>
      </c>
      <c r="AH25">
        <v>7.7463316071698122E-3</v>
      </c>
      <c r="AI25">
        <f t="shared" si="6"/>
        <v>3.8423024639999991E-2</v>
      </c>
    </row>
    <row r="26" spans="1:35" x14ac:dyDescent="0.4">
      <c r="A26">
        <v>64</v>
      </c>
      <c r="B26">
        <v>3.4335988700164421E-3</v>
      </c>
      <c r="C26">
        <v>-1.9763003253274889E-4</v>
      </c>
      <c r="D26">
        <v>4.7989260326400121E-2</v>
      </c>
      <c r="E26">
        <f t="shared" si="0"/>
        <v>0.11822469119999998</v>
      </c>
      <c r="F26">
        <v>64</v>
      </c>
      <c r="G26">
        <v>1.6960496548956881E-3</v>
      </c>
      <c r="H26">
        <v>-1.7864173667475601E-3</v>
      </c>
      <c r="I26">
        <v>3.9938641273737273E-2</v>
      </c>
      <c r="J26">
        <f t="shared" si="1"/>
        <v>0.10861893503999999</v>
      </c>
      <c r="K26">
        <v>64</v>
      </c>
      <c r="L26">
        <v>-6.8022534057813533E-3</v>
      </c>
      <c r="M26">
        <v>-5.111815667990364E-3</v>
      </c>
      <c r="N26">
        <v>2.9765097737399791E-2</v>
      </c>
      <c r="O26">
        <f t="shared" si="2"/>
        <v>9.7535370239999961E-2</v>
      </c>
      <c r="P26">
        <v>64</v>
      </c>
      <c r="Q26">
        <v>-5.9022167285988263E-3</v>
      </c>
      <c r="R26">
        <v>4.1182083068539927E-3</v>
      </c>
      <c r="S26">
        <v>1.9448829440249411E-2</v>
      </c>
      <c r="T26">
        <f t="shared" si="3"/>
        <v>8.4973996799999965E-2</v>
      </c>
      <c r="U26">
        <v>64</v>
      </c>
      <c r="V26">
        <v>-3.9225872381349544E-3</v>
      </c>
      <c r="W26">
        <v>-3.623415218100565E-3</v>
      </c>
      <c r="X26">
        <v>7.2297621709424718E-3</v>
      </c>
      <c r="Y26">
        <f t="shared" si="4"/>
        <v>7.0934814719999989E-2</v>
      </c>
      <c r="Z26">
        <v>64</v>
      </c>
      <c r="AA26">
        <v>3.727892278302019E-3</v>
      </c>
      <c r="AB26">
        <v>1.097449762285577E-3</v>
      </c>
      <c r="AC26">
        <v>-1.2568718329657469E-2</v>
      </c>
      <c r="AD26">
        <f t="shared" si="5"/>
        <v>5.5417823999999963E-2</v>
      </c>
      <c r="AE26">
        <v>64</v>
      </c>
      <c r="AF26">
        <v>5.6027273622201116E-3</v>
      </c>
      <c r="AG26">
        <v>4.9396127823445029E-3</v>
      </c>
      <c r="AH26">
        <v>1.0053017175443201E-2</v>
      </c>
      <c r="AI26">
        <f t="shared" si="6"/>
        <v>3.8423024639999991E-2</v>
      </c>
    </row>
    <row r="27" spans="1:35" x14ac:dyDescent="0.4">
      <c r="A27">
        <v>65</v>
      </c>
      <c r="B27">
        <v>1.9186681807268531E-3</v>
      </c>
      <c r="C27">
        <v>7.1973291600355409E-3</v>
      </c>
      <c r="D27">
        <v>3.7043181831227838E-2</v>
      </c>
      <c r="E27">
        <f t="shared" si="0"/>
        <v>0.11822469119999998</v>
      </c>
      <c r="F27">
        <v>65</v>
      </c>
      <c r="G27">
        <v>-5.8235979830354562E-4</v>
      </c>
      <c r="H27">
        <v>1.0869799041398919E-3</v>
      </c>
      <c r="I27">
        <v>4.1952625958253338E-2</v>
      </c>
      <c r="J27">
        <f t="shared" si="1"/>
        <v>0.10861893503999999</v>
      </c>
      <c r="K27">
        <v>65</v>
      </c>
      <c r="L27">
        <v>-3.3321020488061211E-4</v>
      </c>
      <c r="M27">
        <v>1.036593643897331E-3</v>
      </c>
      <c r="N27">
        <v>3.2838817510762619E-2</v>
      </c>
      <c r="O27">
        <f t="shared" si="2"/>
        <v>9.7535370239999961E-2</v>
      </c>
      <c r="P27">
        <v>65</v>
      </c>
      <c r="Q27">
        <v>-1.50770926975495E-3</v>
      </c>
      <c r="R27">
        <v>-7.8719113357326592E-3</v>
      </c>
      <c r="S27">
        <v>2.2469459787614329E-2</v>
      </c>
      <c r="T27">
        <f t="shared" si="3"/>
        <v>8.4973996799999965E-2</v>
      </c>
      <c r="U27">
        <v>65</v>
      </c>
      <c r="V27">
        <v>1.229205085294238E-3</v>
      </c>
      <c r="W27">
        <v>-3.5083167937808501E-3</v>
      </c>
      <c r="X27">
        <v>6.6955664254337213E-3</v>
      </c>
      <c r="Y27">
        <f t="shared" si="4"/>
        <v>7.0934814719999989E-2</v>
      </c>
      <c r="Z27">
        <v>65</v>
      </c>
      <c r="AA27">
        <v>3.3580149170758101E-3</v>
      </c>
      <c r="AB27">
        <v>8.5101989815444395E-3</v>
      </c>
      <c r="AC27">
        <v>6.0940497941087577E-4</v>
      </c>
      <c r="AD27">
        <f t="shared" si="5"/>
        <v>5.5417823999999963E-2</v>
      </c>
      <c r="AE27">
        <v>65</v>
      </c>
      <c r="AF27">
        <v>4.6550981243931944E-3</v>
      </c>
      <c r="AG27">
        <v>1.153524074547164E-2</v>
      </c>
      <c r="AH27">
        <v>-1.2008447926893911E-2</v>
      </c>
      <c r="AI27">
        <f t="shared" si="6"/>
        <v>3.8423024639999991E-2</v>
      </c>
    </row>
    <row r="28" spans="1:35" x14ac:dyDescent="0.4">
      <c r="A28">
        <v>66</v>
      </c>
      <c r="B28">
        <v>4.6231721039910918E-3</v>
      </c>
      <c r="C28">
        <v>3.4303608195113589E-4</v>
      </c>
      <c r="D28">
        <v>4.290256948587317E-2</v>
      </c>
      <c r="E28">
        <f t="shared" si="0"/>
        <v>0.11822469119999998</v>
      </c>
      <c r="F28">
        <v>66</v>
      </c>
      <c r="G28">
        <v>-1.050072243274176E-3</v>
      </c>
      <c r="H28">
        <v>-6.2818323719484896E-3</v>
      </c>
      <c r="I28">
        <v>2.27959778688352E-2</v>
      </c>
      <c r="J28">
        <f t="shared" si="1"/>
        <v>0.10861893503999999</v>
      </c>
      <c r="K28">
        <v>66</v>
      </c>
      <c r="L28">
        <v>1.723912192378016E-3</v>
      </c>
      <c r="M28">
        <v>6.9672029158560633E-3</v>
      </c>
      <c r="N28">
        <v>1.3792824087690879E-2</v>
      </c>
      <c r="O28">
        <f t="shared" si="2"/>
        <v>9.7535370239999961E-2</v>
      </c>
      <c r="P28">
        <v>66</v>
      </c>
      <c r="Q28">
        <v>-2.1464326107566039E-3</v>
      </c>
      <c r="R28">
        <v>-5.9177360471075729E-3</v>
      </c>
      <c r="S28">
        <v>1.256563518629336E-4</v>
      </c>
      <c r="T28">
        <f t="shared" si="3"/>
        <v>8.4973996799999965E-2</v>
      </c>
      <c r="U28">
        <v>66</v>
      </c>
      <c r="V28">
        <v>1.859721830827092E-3</v>
      </c>
      <c r="W28">
        <v>-6.0505647112762875E-4</v>
      </c>
      <c r="X28">
        <v>1.078496245086588E-2</v>
      </c>
      <c r="Y28">
        <f t="shared" si="4"/>
        <v>7.0934814719999989E-2</v>
      </c>
      <c r="Z28">
        <v>66</v>
      </c>
      <c r="AA28">
        <v>-2.8200146460336389E-3</v>
      </c>
      <c r="AB28">
        <v>-4.7239749062665303E-3</v>
      </c>
      <c r="AC28">
        <v>1.0034463144663341E-2</v>
      </c>
      <c r="AD28">
        <f t="shared" si="5"/>
        <v>5.5417823999999963E-2</v>
      </c>
      <c r="AE28">
        <v>66</v>
      </c>
      <c r="AF28">
        <v>-1.071460194137429E-2</v>
      </c>
      <c r="AG28">
        <v>5.9600892487124447E-3</v>
      </c>
      <c r="AH28">
        <v>-8.62514959281796E-3</v>
      </c>
      <c r="AI28">
        <f t="shared" si="6"/>
        <v>3.8423024639999991E-2</v>
      </c>
    </row>
    <row r="29" spans="1:35" x14ac:dyDescent="0.4">
      <c r="A29">
        <v>67</v>
      </c>
      <c r="B29">
        <v>-2.391702893087766E-3</v>
      </c>
      <c r="C29">
        <v>5.268140479819312E-3</v>
      </c>
      <c r="D29">
        <v>4.1396163835582957E-2</v>
      </c>
      <c r="E29">
        <f t="shared" si="0"/>
        <v>0.11822469119999998</v>
      </c>
      <c r="F29">
        <v>67</v>
      </c>
      <c r="G29">
        <v>-1.024738201220605E-2</v>
      </c>
      <c r="H29">
        <v>2.6100181863852362E-3</v>
      </c>
      <c r="I29">
        <v>2.323220539401007E-2</v>
      </c>
      <c r="J29">
        <f t="shared" si="1"/>
        <v>0.10861893503999999</v>
      </c>
      <c r="K29">
        <v>67</v>
      </c>
      <c r="L29">
        <v>-7.8948784574530279E-3</v>
      </c>
      <c r="M29">
        <v>1.2249523135636471E-2</v>
      </c>
      <c r="N29">
        <v>1.331429498752169E-2</v>
      </c>
      <c r="O29">
        <f t="shared" si="2"/>
        <v>9.7535370239999961E-2</v>
      </c>
      <c r="P29">
        <v>67</v>
      </c>
      <c r="Q29">
        <v>-5.441738530436206E-3</v>
      </c>
      <c r="R29">
        <v>2.7340302942200378E-3</v>
      </c>
      <c r="S29">
        <v>6.3966397449328116E-3</v>
      </c>
      <c r="T29">
        <f t="shared" si="3"/>
        <v>8.4973996799999965E-2</v>
      </c>
      <c r="U29">
        <v>67</v>
      </c>
      <c r="V29">
        <v>7.0960584953686503E-3</v>
      </c>
      <c r="W29">
        <v>4.0000898052442776E-3</v>
      </c>
      <c r="X29">
        <v>8.5798105438901276E-3</v>
      </c>
      <c r="Y29">
        <f t="shared" si="4"/>
        <v>7.0934814719999989E-2</v>
      </c>
      <c r="Z29">
        <v>67</v>
      </c>
      <c r="AA29">
        <v>-1.6911504198558391E-3</v>
      </c>
      <c r="AB29">
        <v>8.5108044322266384E-3</v>
      </c>
      <c r="AC29">
        <v>-3.3408139698897388E-2</v>
      </c>
      <c r="AD29">
        <f t="shared" si="5"/>
        <v>5.5417823999999963E-2</v>
      </c>
      <c r="AE29">
        <v>67</v>
      </c>
      <c r="AF29">
        <v>-8.2319547234062005E-4</v>
      </c>
      <c r="AG29">
        <v>-1.318968990093114E-2</v>
      </c>
      <c r="AH29">
        <v>-3.9137567597728714E-3</v>
      </c>
      <c r="AI29">
        <f t="shared" si="6"/>
        <v>3.8423024639999991E-2</v>
      </c>
    </row>
    <row r="30" spans="1:35" x14ac:dyDescent="0.4">
      <c r="A30">
        <v>68</v>
      </c>
      <c r="B30">
        <v>-1.6677731693886691E-3</v>
      </c>
      <c r="C30">
        <v>8.3641208885881883E-3</v>
      </c>
      <c r="D30">
        <v>5.7074402670029292E-2</v>
      </c>
      <c r="E30">
        <f t="shared" si="0"/>
        <v>0.11822469119999998</v>
      </c>
      <c r="F30">
        <v>68</v>
      </c>
      <c r="G30">
        <v>6.6446340605512723E-3</v>
      </c>
      <c r="H30">
        <v>-3.9657145304253707E-3</v>
      </c>
      <c r="I30">
        <v>4.8054686740206617E-2</v>
      </c>
      <c r="J30">
        <f t="shared" si="1"/>
        <v>0.10861893503999999</v>
      </c>
      <c r="K30">
        <v>68</v>
      </c>
      <c r="L30">
        <v>-9.0319329850982845E-5</v>
      </c>
      <c r="M30">
        <v>1.9642310763570179E-2</v>
      </c>
      <c r="N30">
        <v>2.1776255826330491E-2</v>
      </c>
      <c r="O30">
        <f t="shared" si="2"/>
        <v>9.7535370239999961E-2</v>
      </c>
      <c r="P30">
        <v>68</v>
      </c>
      <c r="Q30">
        <v>-1.924246087500817E-3</v>
      </c>
      <c r="R30">
        <v>-3.2029558761498341E-3</v>
      </c>
      <c r="S30">
        <v>2.0734858773908169E-2</v>
      </c>
      <c r="T30">
        <f t="shared" si="3"/>
        <v>8.4973996799999965E-2</v>
      </c>
      <c r="U30">
        <v>68</v>
      </c>
      <c r="V30">
        <v>-9.4742853485515893E-3</v>
      </c>
      <c r="W30">
        <v>2.9552834005623762E-3</v>
      </c>
      <c r="X30">
        <v>2.4582304776844528E-3</v>
      </c>
      <c r="Y30">
        <f t="shared" si="4"/>
        <v>7.0934814719999989E-2</v>
      </c>
      <c r="Z30">
        <v>68</v>
      </c>
      <c r="AA30">
        <v>-1.291741436196076E-2</v>
      </c>
      <c r="AB30">
        <v>8.4514318222265912E-3</v>
      </c>
      <c r="AC30">
        <v>7.4776862024083005E-4</v>
      </c>
      <c r="AD30">
        <f t="shared" si="5"/>
        <v>5.5417823999999963E-2</v>
      </c>
      <c r="AE30">
        <v>68</v>
      </c>
      <c r="AF30">
        <v>2.3195623011969548E-3</v>
      </c>
      <c r="AG30">
        <v>-1.7174083939430821E-3</v>
      </c>
      <c r="AH30">
        <v>-1.7695957768349799E-2</v>
      </c>
      <c r="AI30">
        <f t="shared" si="6"/>
        <v>3.8423024639999991E-2</v>
      </c>
    </row>
    <row r="31" spans="1:35" x14ac:dyDescent="0.4">
      <c r="A31">
        <v>69</v>
      </c>
      <c r="B31">
        <v>2.5952523250649721E-3</v>
      </c>
      <c r="C31">
        <v>-4.3742505253322721E-3</v>
      </c>
      <c r="D31">
        <v>3.4910743147919268E-2</v>
      </c>
      <c r="E31">
        <f t="shared" si="0"/>
        <v>0.11822469119999998</v>
      </c>
      <c r="F31">
        <v>69</v>
      </c>
      <c r="G31">
        <v>-3.813195825573339E-3</v>
      </c>
      <c r="H31">
        <v>1.2923160243430201E-2</v>
      </c>
      <c r="I31">
        <v>1.61365646267819E-2</v>
      </c>
      <c r="J31">
        <f t="shared" si="1"/>
        <v>0.10861893503999999</v>
      </c>
      <c r="K31">
        <v>69</v>
      </c>
      <c r="L31">
        <v>1.3793625914089569E-4</v>
      </c>
      <c r="M31">
        <v>-4.9604681455752047E-3</v>
      </c>
      <c r="N31">
        <v>6.4588893132203444E-3</v>
      </c>
      <c r="O31">
        <f t="shared" si="2"/>
        <v>9.7535370239999961E-2</v>
      </c>
      <c r="P31">
        <v>69</v>
      </c>
      <c r="Q31">
        <v>4.9607290674112247E-3</v>
      </c>
      <c r="R31">
        <v>6.4560030180903618E-4</v>
      </c>
      <c r="S31">
        <v>5.0420788867180204E-3</v>
      </c>
      <c r="T31">
        <f t="shared" si="3"/>
        <v>8.4973996799999965E-2</v>
      </c>
      <c r="U31">
        <v>69</v>
      </c>
      <c r="V31">
        <v>-2.0254478545257879E-3</v>
      </c>
      <c r="W31">
        <v>8.9441867926033369E-3</v>
      </c>
      <c r="X31">
        <v>-1.6582698404165031E-3</v>
      </c>
      <c r="Y31">
        <f t="shared" si="4"/>
        <v>7.0934814719999989E-2</v>
      </c>
      <c r="Z31">
        <v>69</v>
      </c>
      <c r="AA31">
        <v>-1.8626070043823949E-3</v>
      </c>
      <c r="AB31">
        <v>-2.271291370839939E-3</v>
      </c>
      <c r="AC31">
        <v>7.9774748280177585E-3</v>
      </c>
      <c r="AD31">
        <f t="shared" si="5"/>
        <v>5.5417823999999963E-2</v>
      </c>
      <c r="AE31">
        <v>69</v>
      </c>
      <c r="AF31">
        <v>-7.1946985146925189E-3</v>
      </c>
      <c r="AG31">
        <v>1.225987513882483E-2</v>
      </c>
      <c r="AH31">
        <v>-3.2864479089810862E-2</v>
      </c>
      <c r="AI31">
        <f t="shared" si="6"/>
        <v>3.8423024639999991E-2</v>
      </c>
    </row>
    <row r="32" spans="1:35" x14ac:dyDescent="0.4">
      <c r="A32">
        <v>70</v>
      </c>
      <c r="B32">
        <v>8.1032985517191878E-3</v>
      </c>
      <c r="C32">
        <v>-4.6913642992852129E-3</v>
      </c>
      <c r="D32">
        <v>3.7398536787474533E-2</v>
      </c>
      <c r="E32">
        <f t="shared" si="0"/>
        <v>0.11822469119999998</v>
      </c>
      <c r="F32">
        <v>70</v>
      </c>
      <c r="G32">
        <v>1.016576781728264E-2</v>
      </c>
      <c r="H32">
        <v>-2.3357908393027301E-3</v>
      </c>
      <c r="I32">
        <v>8.8999608905674845E-3</v>
      </c>
      <c r="J32">
        <f t="shared" si="1"/>
        <v>0.10861893503999999</v>
      </c>
      <c r="K32">
        <v>70</v>
      </c>
      <c r="L32">
        <v>2.0113858249939429E-2</v>
      </c>
      <c r="M32">
        <v>4.1335488139250479E-3</v>
      </c>
      <c r="N32">
        <v>2.1066817473538928E-2</v>
      </c>
      <c r="O32">
        <f t="shared" si="2"/>
        <v>9.7535370239999961E-2</v>
      </c>
      <c r="P32">
        <v>70</v>
      </c>
      <c r="Q32">
        <v>1.5608235139459069E-3</v>
      </c>
      <c r="R32">
        <v>1.7211060654992939E-3</v>
      </c>
      <c r="S32">
        <v>1.124237094084868E-2</v>
      </c>
      <c r="T32">
        <f t="shared" si="3"/>
        <v>8.4973996799999965E-2</v>
      </c>
      <c r="U32">
        <v>70</v>
      </c>
      <c r="V32">
        <v>-4.4734865370352241E-3</v>
      </c>
      <c r="W32">
        <v>-1.089789814266392E-3</v>
      </c>
      <c r="X32">
        <v>-1.265504806785637E-2</v>
      </c>
      <c r="Y32">
        <f t="shared" si="4"/>
        <v>7.0934814719999989E-2</v>
      </c>
      <c r="Z32">
        <v>70</v>
      </c>
      <c r="AA32">
        <v>3.4718638855594738E-3</v>
      </c>
      <c r="AB32">
        <v>-5.8571815225907167E-3</v>
      </c>
      <c r="AC32">
        <v>-1.819938633515155E-2</v>
      </c>
      <c r="AD32">
        <f t="shared" si="5"/>
        <v>5.5417823999999963E-2</v>
      </c>
      <c r="AE32">
        <v>70</v>
      </c>
      <c r="AF32">
        <v>-6.6531890391477591E-3</v>
      </c>
      <c r="AG32">
        <v>3.1679725328868529E-3</v>
      </c>
      <c r="AH32">
        <v>-2.6933948846148241E-2</v>
      </c>
      <c r="AI32">
        <f t="shared" si="6"/>
        <v>3.8423024639999991E-2</v>
      </c>
    </row>
    <row r="34" spans="1:31" x14ac:dyDescent="0.4">
      <c r="A34" t="s">
        <v>24</v>
      </c>
      <c r="F34" t="s">
        <v>25</v>
      </c>
      <c r="K34" t="s">
        <v>26</v>
      </c>
      <c r="P34" t="s">
        <v>27</v>
      </c>
      <c r="U34" t="s">
        <v>28</v>
      </c>
      <c r="Z34" t="s">
        <v>29</v>
      </c>
      <c r="AE34" t="s">
        <v>30</v>
      </c>
    </row>
    <row r="36" spans="1:31" x14ac:dyDescent="0.4">
      <c r="A36">
        <f>E2-MAX(D2:D32)</f>
        <v>2.7024733796004327E-2</v>
      </c>
      <c r="F36">
        <f>J2-MAX(I2:I32)</f>
        <v>2.815012698921851E-2</v>
      </c>
      <c r="K36">
        <f>O2-MAX(N2:N32)</f>
        <v>2.834372918479533E-2</v>
      </c>
      <c r="P36">
        <f>T2-MAX(S2:S32)</f>
        <v>3.1095833991385172E-2</v>
      </c>
      <c r="U36">
        <f>Y2-MAX(X2:X32)</f>
        <v>3.1515542630005361E-2</v>
      </c>
      <c r="Z36">
        <f>AD2-MAX(AC2:AC32)</f>
        <v>2.0401886962090922E-2</v>
      </c>
      <c r="AE36">
        <f>AI2-MAX(AH2:AH32)</f>
        <v>1.8071240541633452E-2</v>
      </c>
    </row>
    <row r="37" spans="1:31" x14ac:dyDescent="0.4">
      <c r="A37">
        <f>MAX(D2:D32)</f>
        <v>9.1199957403995655E-2</v>
      </c>
      <c r="F37">
        <f>MAX(I2:I32)</f>
        <v>8.0468808050781479E-2</v>
      </c>
      <c r="K37">
        <f>MAX(N2:N32)</f>
        <v>6.9191641055204631E-2</v>
      </c>
      <c r="P37">
        <f>MAX(S2:S32)</f>
        <v>5.3878162808614793E-2</v>
      </c>
      <c r="U37">
        <f>MAX(X2:X32)</f>
        <v>3.9419272089994628E-2</v>
      </c>
      <c r="Z37">
        <f>MAX(AC2:AC32)</f>
        <v>3.5015937037909041E-2</v>
      </c>
      <c r="AE37">
        <f>MAX(AH2:AH32)</f>
        <v>2.0351784098366538E-2</v>
      </c>
    </row>
    <row r="39" spans="1:31" x14ac:dyDescent="0.4">
      <c r="D39">
        <v>6</v>
      </c>
      <c r="E39">
        <v>-2.7024733796004299E-2</v>
      </c>
      <c r="G39">
        <v>6</v>
      </c>
      <c r="H39">
        <f>A37</f>
        <v>9.1199957403995655E-2</v>
      </c>
    </row>
    <row r="40" spans="1:31" x14ac:dyDescent="0.4">
      <c r="D40">
        <v>7</v>
      </c>
      <c r="E40">
        <v>-2.81501269892185E-2</v>
      </c>
      <c r="G40">
        <v>7</v>
      </c>
      <c r="H40">
        <f>F37</f>
        <v>8.0468808050781479E-2</v>
      </c>
    </row>
    <row r="41" spans="1:31" x14ac:dyDescent="0.4">
      <c r="D41">
        <v>8</v>
      </c>
      <c r="E41">
        <v>-2.8343729184795299E-2</v>
      </c>
      <c r="G41">
        <v>8</v>
      </c>
      <c r="H41">
        <f>K37</f>
        <v>6.9191641055204631E-2</v>
      </c>
    </row>
    <row r="42" spans="1:31" x14ac:dyDescent="0.4">
      <c r="D42">
        <v>9</v>
      </c>
      <c r="E42">
        <v>-3.1095833991385199E-2</v>
      </c>
      <c r="G42">
        <v>9</v>
      </c>
      <c r="H42">
        <f>P37</f>
        <v>5.3878162808614793E-2</v>
      </c>
    </row>
    <row r="43" spans="1:31" x14ac:dyDescent="0.4">
      <c r="D43">
        <v>10</v>
      </c>
      <c r="E43">
        <v>-3.1515542630005403E-2</v>
      </c>
      <c r="G43">
        <v>10</v>
      </c>
      <c r="H43">
        <f>U37</f>
        <v>3.9419272089994628E-2</v>
      </c>
    </row>
    <row r="44" spans="1:31" x14ac:dyDescent="0.4">
      <c r="D44">
        <v>11</v>
      </c>
      <c r="E44">
        <v>-2.0401886962090901E-2</v>
      </c>
      <c r="G44">
        <v>11</v>
      </c>
      <c r="H44">
        <f>Z37</f>
        <v>3.5015937037909041E-2</v>
      </c>
    </row>
    <row r="45" spans="1:31" x14ac:dyDescent="0.4">
      <c r="D45">
        <v>12</v>
      </c>
      <c r="E45">
        <f>-AE36</f>
        <v>-1.8071240541633452E-2</v>
      </c>
      <c r="G45">
        <v>12</v>
      </c>
      <c r="H45">
        <f>AE37</f>
        <v>2.0351784098366538E-2</v>
      </c>
    </row>
  </sheetData>
  <phoneticPr fontId="1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A1:CB53"/>
  <sheetViews>
    <sheetView topLeftCell="A16" workbookViewId="0">
      <selection activeCell="D36" sqref="D36"/>
    </sheetView>
  </sheetViews>
  <sheetFormatPr defaultRowHeight="18.75" x14ac:dyDescent="0.4"/>
  <sheetData>
    <row r="1" spans="1:80" x14ac:dyDescent="0.4">
      <c r="A1" t="s">
        <v>0</v>
      </c>
      <c r="B1" t="s">
        <v>1</v>
      </c>
      <c r="C1" t="s">
        <v>2</v>
      </c>
      <c r="D1" t="s">
        <v>3</v>
      </c>
      <c r="E1">
        <v>1</v>
      </c>
      <c r="F1" t="s">
        <v>0</v>
      </c>
      <c r="G1" t="s">
        <v>1</v>
      </c>
      <c r="H1" t="s">
        <v>2</v>
      </c>
      <c r="I1" t="s">
        <v>3</v>
      </c>
      <c r="J1">
        <v>2</v>
      </c>
      <c r="K1" t="s">
        <v>0</v>
      </c>
      <c r="L1" t="s">
        <v>1</v>
      </c>
      <c r="M1" t="s">
        <v>2</v>
      </c>
      <c r="N1" t="s">
        <v>3</v>
      </c>
      <c r="O1">
        <v>3</v>
      </c>
      <c r="P1" t="s">
        <v>0</v>
      </c>
      <c r="Q1" t="s">
        <v>1</v>
      </c>
      <c r="R1" t="s">
        <v>2</v>
      </c>
      <c r="S1" t="s">
        <v>3</v>
      </c>
      <c r="T1">
        <v>4</v>
      </c>
      <c r="U1" t="s">
        <v>0</v>
      </c>
      <c r="V1" t="s">
        <v>1</v>
      </c>
      <c r="W1" t="s">
        <v>2</v>
      </c>
      <c r="X1" t="s">
        <v>3</v>
      </c>
      <c r="Y1">
        <v>5</v>
      </c>
      <c r="Z1" t="s">
        <v>0</v>
      </c>
      <c r="AA1" t="s">
        <v>1</v>
      </c>
      <c r="AB1" t="s">
        <v>2</v>
      </c>
      <c r="AC1" t="s">
        <v>3</v>
      </c>
      <c r="AD1">
        <v>6</v>
      </c>
      <c r="AE1" t="s">
        <v>0</v>
      </c>
      <c r="AF1" t="s">
        <v>1</v>
      </c>
      <c r="AG1" t="s">
        <v>2</v>
      </c>
      <c r="AH1" t="s">
        <v>3</v>
      </c>
      <c r="AI1">
        <v>7</v>
      </c>
      <c r="AJ1" t="s">
        <v>0</v>
      </c>
      <c r="AK1" t="s">
        <v>1</v>
      </c>
      <c r="AL1" t="s">
        <v>2</v>
      </c>
      <c r="AM1" t="s">
        <v>3</v>
      </c>
      <c r="AN1">
        <v>8</v>
      </c>
      <c r="AO1" t="s">
        <v>0</v>
      </c>
      <c r="AP1" t="s">
        <v>1</v>
      </c>
      <c r="AQ1" t="s">
        <v>2</v>
      </c>
      <c r="AR1" t="s">
        <v>3</v>
      </c>
      <c r="AS1">
        <v>9</v>
      </c>
      <c r="AT1" t="s">
        <v>0</v>
      </c>
      <c r="AU1" t="s">
        <v>1</v>
      </c>
      <c r="AV1" t="s">
        <v>2</v>
      </c>
      <c r="AW1" t="s">
        <v>3</v>
      </c>
      <c r="AX1">
        <v>10</v>
      </c>
      <c r="AY1" t="s">
        <v>0</v>
      </c>
      <c r="AZ1" t="s">
        <v>1</v>
      </c>
      <c r="BA1" t="s">
        <v>2</v>
      </c>
      <c r="BB1" t="s">
        <v>3</v>
      </c>
      <c r="BC1">
        <v>11</v>
      </c>
      <c r="BD1" t="s">
        <v>0</v>
      </c>
      <c r="BE1" t="s">
        <v>1</v>
      </c>
      <c r="BF1" t="s">
        <v>2</v>
      </c>
      <c r="BG1" t="s">
        <v>3</v>
      </c>
      <c r="BH1">
        <v>12</v>
      </c>
      <c r="BI1" t="s">
        <v>0</v>
      </c>
      <c r="BJ1" t="s">
        <v>1</v>
      </c>
      <c r="BK1" t="s">
        <v>2</v>
      </c>
      <c r="BL1" t="s">
        <v>3</v>
      </c>
      <c r="BM1">
        <v>13</v>
      </c>
      <c r="BN1" t="s">
        <v>0</v>
      </c>
      <c r="BO1" t="s">
        <v>1</v>
      </c>
      <c r="BP1" t="s">
        <v>2</v>
      </c>
      <c r="BQ1" t="s">
        <v>3</v>
      </c>
      <c r="BR1">
        <v>14</v>
      </c>
      <c r="BS1" t="s">
        <v>0</v>
      </c>
      <c r="BT1" t="s">
        <v>1</v>
      </c>
      <c r="BU1" t="s">
        <v>2</v>
      </c>
      <c r="BV1" t="s">
        <v>3</v>
      </c>
      <c r="BW1">
        <v>15</v>
      </c>
      <c r="BX1" t="s">
        <v>0</v>
      </c>
      <c r="BY1" t="s">
        <v>1</v>
      </c>
      <c r="BZ1" t="s">
        <v>2</v>
      </c>
      <c r="CA1" t="s">
        <v>3</v>
      </c>
      <c r="CB1">
        <v>16</v>
      </c>
    </row>
    <row r="2" spans="1:80" x14ac:dyDescent="0.4">
      <c r="A2">
        <v>40</v>
      </c>
      <c r="B2">
        <v>-2.7069359808264549E-3</v>
      </c>
      <c r="C2">
        <v>1.5158850213955869E-3</v>
      </c>
      <c r="D2">
        <v>2.7686112493408171E-2</v>
      </c>
      <c r="E2">
        <f t="shared" ref="E2:E31" si="0">(1.4^2-0.5^2)*3.1416*0.5*4.8*10^(-3)*9.8</f>
        <v>0.12635263871999999</v>
      </c>
      <c r="F2">
        <v>40</v>
      </c>
      <c r="G2">
        <v>3.2922486696512418E-3</v>
      </c>
      <c r="H2">
        <v>6.5398227632627887E-3</v>
      </c>
      <c r="I2">
        <v>3.3661933358498333E-2</v>
      </c>
      <c r="J2">
        <f t="shared" ref="J2:J32" si="1">(1.4^2-0.5^2)*3.1416*0.5*4.8*10^(-3)*9.8</f>
        <v>0.12635263871999999</v>
      </c>
      <c r="K2">
        <v>40</v>
      </c>
      <c r="L2">
        <v>-9.1426037483844204E-4</v>
      </c>
      <c r="M2">
        <v>-3.701384885385438E-3</v>
      </c>
      <c r="N2">
        <v>4.4122290078788783E-2</v>
      </c>
      <c r="O2">
        <f t="shared" ref="O2:O32" si="2">(1.4^2-0.5^2)*3.1416*0.5*4.8*10^(-3)*9.8</f>
        <v>0.12635263871999999</v>
      </c>
      <c r="P2">
        <v>40</v>
      </c>
      <c r="Q2">
        <v>6.2494446603719852E-4</v>
      </c>
      <c r="R2">
        <v>8.3568419912538757E-4</v>
      </c>
      <c r="S2">
        <v>4.3085151496175027E-2</v>
      </c>
      <c r="T2">
        <f t="shared" ref="T2:T32" si="3">(1.4^2-0.5^2)*3.1416*0.5*4.8*10^(-3)*9.8</f>
        <v>0.12635263871999999</v>
      </c>
      <c r="U2">
        <v>40</v>
      </c>
      <c r="V2">
        <v>5.3973625930679022E-3</v>
      </c>
      <c r="W2">
        <v>2.062590957983561E-3</v>
      </c>
      <c r="X2">
        <v>5.5260279730685757E-2</v>
      </c>
      <c r="Y2">
        <f t="shared" ref="Y2:Y32" si="4">(1.4^2-0.5^2)*3.1416*0.5*4.8*10^(-3)*9.8</f>
        <v>0.12635263871999999</v>
      </c>
      <c r="Z2">
        <v>40</v>
      </c>
      <c r="AA2">
        <v>-3.02516361091705E-3</v>
      </c>
      <c r="AB2">
        <v>-6.9597567024856869E-3</v>
      </c>
      <c r="AC2">
        <v>4.4445156573279611E-2</v>
      </c>
      <c r="AD2">
        <f t="shared" ref="AD2:AD32" si="5">(1.4^2-0.5^2)*3.1416*0.5*4.8*10^(-3)*9.8</f>
        <v>0.12635263871999999</v>
      </c>
      <c r="AE2">
        <v>40</v>
      </c>
      <c r="AF2">
        <v>2.7184322717011202E-3</v>
      </c>
      <c r="AG2">
        <v>6.7930708925095177E-3</v>
      </c>
      <c r="AH2">
        <v>5.5621970999062603E-2</v>
      </c>
      <c r="AI2">
        <f t="shared" ref="AI2:AI32" si="6">(1.4^2-0.5^2)*3.1416*0.5*4.8*10^(-3)*9.8</f>
        <v>0.12635263871999999</v>
      </c>
      <c r="AJ2">
        <v>40</v>
      </c>
      <c r="AK2">
        <v>4.311369694920172E-4</v>
      </c>
      <c r="AL2">
        <v>5.3810890846420888E-3</v>
      </c>
      <c r="AM2">
        <v>5.1184916351918838E-2</v>
      </c>
      <c r="AN2">
        <f t="shared" ref="AN2:AN32" si="7">(1.4^2-0.5^2)*3.1416*0.5*4.8*10^(-3)*9.8</f>
        <v>0.12635263871999999</v>
      </c>
      <c r="AO2">
        <v>40</v>
      </c>
      <c r="AP2">
        <v>2.5619042847164659E-3</v>
      </c>
      <c r="AQ2">
        <v>-6.3643548288453561E-3</v>
      </c>
      <c r="AR2">
        <v>4.1716142547498003E-2</v>
      </c>
      <c r="AS2">
        <f t="shared" ref="AS2:AS32" si="8">(1.4^2-0.5^2)*3.1416*0.5*4.8*10^(-3)*9.8</f>
        <v>0.12635263871999999</v>
      </c>
      <c r="AT2">
        <v>40</v>
      </c>
      <c r="AU2">
        <v>4.1202594435937731E-3</v>
      </c>
      <c r="AV2">
        <v>4.9034802951658926E-3</v>
      </c>
      <c r="AW2">
        <v>1.4606145525190279E-2</v>
      </c>
      <c r="AX2">
        <f t="shared" ref="AX2:AX32" si="9">(1.4^2-0.5^2)*3.1416*0.5*4.8*10^(-3)*9.8</f>
        <v>0.12635263871999999</v>
      </c>
      <c r="AY2">
        <v>40</v>
      </c>
      <c r="AZ2">
        <v>-2.0870706661684291E-4</v>
      </c>
      <c r="BA2">
        <v>-2.578147016845458E-3</v>
      </c>
      <c r="BB2">
        <v>3.4199860882126322E-2</v>
      </c>
      <c r="BC2">
        <f t="shared" ref="BC2:BC32" si="10">(1.4^2-0.5^2)*3.1416*0.5*4.8*10^(-3)*9.8</f>
        <v>0.12635263871999999</v>
      </c>
      <c r="BD2">
        <v>40</v>
      </c>
      <c r="BE2">
        <v>2.1535844513775079E-3</v>
      </c>
      <c r="BF2">
        <v>7.2772302232404604E-4</v>
      </c>
      <c r="BG2">
        <v>1.0893470049165729E-2</v>
      </c>
      <c r="BH2">
        <f t="shared" ref="BH2:BH32" si="11">(1.4^2-0.5^2)*3.1416*0.5*4.8*10^(-3)*9.8</f>
        <v>0.12635263871999999</v>
      </c>
      <c r="BI2">
        <v>40</v>
      </c>
      <c r="BJ2">
        <v>2.505332690727744E-3</v>
      </c>
      <c r="BK2">
        <v>1.3778807463807169E-3</v>
      </c>
      <c r="BL2">
        <v>-2.887119055102368E-3</v>
      </c>
      <c r="BM2">
        <f t="shared" ref="BM2:BM32" si="12">(1.4^2-0.5^2)*3.1416*0.5*4.8*10^(-3)*9.8</f>
        <v>0.12635263871999999</v>
      </c>
      <c r="BN2">
        <v>40</v>
      </c>
      <c r="BO2">
        <v>9.9027813728502466E-3</v>
      </c>
      <c r="BP2">
        <v>1.049911949522324E-3</v>
      </c>
      <c r="BQ2">
        <v>-1.2499819098235261E-2</v>
      </c>
      <c r="BR2">
        <f t="shared" ref="BR2:BR32" si="13">(1.4^2-0.5^2)*3.1416*0.5*4.8*10^(-3)*9.8</f>
        <v>0.12635263871999999</v>
      </c>
      <c r="BS2">
        <v>40</v>
      </c>
      <c r="BT2">
        <v>4.9586616206333083E-3</v>
      </c>
      <c r="BU2">
        <v>2.345384632508273E-3</v>
      </c>
      <c r="BV2">
        <v>-2.1561116458005999E-2</v>
      </c>
      <c r="BW2">
        <f t="shared" ref="BW2:BW32" si="14">(1.4^2-0.5^2)*3.1416*0.5*4.8*10^(-3)*9.8</f>
        <v>0.12635263871999999</v>
      </c>
      <c r="BX2">
        <v>40</v>
      </c>
      <c r="BY2">
        <v>-8.4529181989484567E-4</v>
      </c>
      <c r="BZ2">
        <v>1.4791301523917499E-2</v>
      </c>
      <c r="CA2">
        <v>-6.3047392881763933E-2</v>
      </c>
      <c r="CB2">
        <f t="shared" ref="CB2:CB32" si="15">(1.4^2-0.5^2)*3.1416*0.5*4.8*10^(-3)*9.8</f>
        <v>0.12635263871999999</v>
      </c>
    </row>
    <row r="3" spans="1:80" x14ac:dyDescent="0.4">
      <c r="A3">
        <v>41</v>
      </c>
      <c r="B3">
        <v>4.6279598341721984E-3</v>
      </c>
      <c r="C3">
        <v>3.1873817103111029E-3</v>
      </c>
      <c r="D3">
        <v>2.5167102163892299E-2</v>
      </c>
      <c r="E3">
        <f t="shared" si="0"/>
        <v>0.12635263871999999</v>
      </c>
      <c r="F3">
        <v>41</v>
      </c>
      <c r="G3">
        <v>-5.1452272921382464E-3</v>
      </c>
      <c r="H3">
        <v>-5.3673591165993503E-5</v>
      </c>
      <c r="I3">
        <v>3.3148580084221758E-2</v>
      </c>
      <c r="J3">
        <f t="shared" si="1"/>
        <v>0.12635263871999999</v>
      </c>
      <c r="K3">
        <v>41</v>
      </c>
      <c r="L3">
        <v>-1.242831604732482E-3</v>
      </c>
      <c r="M3">
        <v>4.7512935768204206E-3</v>
      </c>
      <c r="N3">
        <v>4.4142932184540323E-2</v>
      </c>
      <c r="O3">
        <f t="shared" si="2"/>
        <v>0.12635263871999999</v>
      </c>
      <c r="P3">
        <v>41</v>
      </c>
      <c r="Q3">
        <v>-6.2296905660880171E-3</v>
      </c>
      <c r="R3">
        <v>-2.338532217524733E-3</v>
      </c>
      <c r="S3">
        <v>5.2515343690366277E-2</v>
      </c>
      <c r="T3">
        <f t="shared" si="3"/>
        <v>0.12635263871999999</v>
      </c>
      <c r="U3">
        <v>41</v>
      </c>
      <c r="V3">
        <v>-4.6445903657816676E-3</v>
      </c>
      <c r="W3">
        <v>-1.172512349236684E-2</v>
      </c>
      <c r="X3">
        <v>5.663131685157665E-2</v>
      </c>
      <c r="Y3">
        <f t="shared" si="4"/>
        <v>0.12635263871999999</v>
      </c>
      <c r="Z3">
        <v>41</v>
      </c>
      <c r="AA3">
        <v>1.2450409342171689E-3</v>
      </c>
      <c r="AB3">
        <v>7.6011092285503462E-4</v>
      </c>
      <c r="AC3">
        <v>7.1118307569474334E-2</v>
      </c>
      <c r="AD3">
        <f t="shared" si="5"/>
        <v>0.12635263871999999</v>
      </c>
      <c r="AE3">
        <v>41</v>
      </c>
      <c r="AF3">
        <v>8.779298734824208E-3</v>
      </c>
      <c r="AG3">
        <v>2.6368339611826841E-3</v>
      </c>
      <c r="AH3">
        <v>5.9155799025344527E-2</v>
      </c>
      <c r="AI3">
        <f t="shared" si="6"/>
        <v>0.12635263871999999</v>
      </c>
      <c r="AJ3">
        <v>41</v>
      </c>
      <c r="AK3">
        <v>7.2086512359573604E-3</v>
      </c>
      <c r="AL3">
        <v>-2.4870504743722799E-3</v>
      </c>
      <c r="AM3">
        <v>5.5307242993832981E-2</v>
      </c>
      <c r="AN3">
        <f t="shared" si="7"/>
        <v>0.12635263871999999</v>
      </c>
      <c r="AO3">
        <v>41</v>
      </c>
      <c r="AP3">
        <v>2.6773326851335991E-4</v>
      </c>
      <c r="AQ3">
        <v>4.2924865809219233E-3</v>
      </c>
      <c r="AR3">
        <v>5.6307250002255657E-2</v>
      </c>
      <c r="AS3">
        <f t="shared" si="8"/>
        <v>0.12635263871999999</v>
      </c>
      <c r="AT3">
        <v>41</v>
      </c>
      <c r="AU3">
        <v>8.6352993841637892E-4</v>
      </c>
      <c r="AV3">
        <v>-3.6275276434080479E-3</v>
      </c>
      <c r="AW3">
        <v>5.9239575719957437E-2</v>
      </c>
      <c r="AX3">
        <f t="shared" si="9"/>
        <v>0.12635263871999999</v>
      </c>
      <c r="AY3">
        <v>41</v>
      </c>
      <c r="AZ3">
        <v>2.4634459413991322E-4</v>
      </c>
      <c r="BA3">
        <v>-3.0469792792431989E-3</v>
      </c>
      <c r="BB3">
        <v>6.0822338969947383E-2</v>
      </c>
      <c r="BC3">
        <f t="shared" si="10"/>
        <v>0.12635263871999999</v>
      </c>
      <c r="BD3">
        <v>41</v>
      </c>
      <c r="BE3">
        <v>5.5951042162747126E-3</v>
      </c>
      <c r="BF3">
        <v>-1.6902913605374389E-3</v>
      </c>
      <c r="BG3">
        <v>4.192274205849391E-2</v>
      </c>
      <c r="BH3">
        <f t="shared" si="11"/>
        <v>0.12635263871999999</v>
      </c>
      <c r="BI3">
        <v>41</v>
      </c>
      <c r="BJ3">
        <v>-4.6529019943589208E-3</v>
      </c>
      <c r="BK3">
        <v>-3.4761955061267239E-3</v>
      </c>
      <c r="BL3">
        <v>2.0665223363113772E-2</v>
      </c>
      <c r="BM3">
        <f t="shared" si="12"/>
        <v>0.12635263871999999</v>
      </c>
      <c r="BN3">
        <v>41</v>
      </c>
      <c r="BO3">
        <v>7.2283960395225604E-3</v>
      </c>
      <c r="BP3">
        <v>5.5221149739842403E-3</v>
      </c>
      <c r="BQ3">
        <v>5.6006569534016847E-3</v>
      </c>
      <c r="BR3">
        <f t="shared" si="13"/>
        <v>0.12635263871999999</v>
      </c>
      <c r="BS3">
        <v>41</v>
      </c>
      <c r="BT3">
        <v>-2.7338424243016522E-3</v>
      </c>
      <c r="BU3">
        <v>3.335622827144166E-3</v>
      </c>
      <c r="BV3">
        <v>6.2111542705794989E-3</v>
      </c>
      <c r="BW3">
        <f t="shared" si="14"/>
        <v>0.12635263871999999</v>
      </c>
      <c r="BX3">
        <v>41</v>
      </c>
      <c r="BY3">
        <v>-1.094511989325734E-3</v>
      </c>
      <c r="BZ3">
        <v>4.0876613680390804E-3</v>
      </c>
      <c r="CA3">
        <v>-1.5964496458238331E-2</v>
      </c>
      <c r="CB3">
        <f t="shared" si="15"/>
        <v>0.12635263871999999</v>
      </c>
    </row>
    <row r="4" spans="1:80" x14ac:dyDescent="0.4">
      <c r="A4">
        <v>42</v>
      </c>
      <c r="B4">
        <v>-5.8163281933501423E-3</v>
      </c>
      <c r="C4">
        <v>9.5682294633621257E-3</v>
      </c>
      <c r="D4">
        <v>1.7317413731028561E-2</v>
      </c>
      <c r="E4">
        <f t="shared" si="0"/>
        <v>0.12635263871999999</v>
      </c>
      <c r="F4">
        <v>42</v>
      </c>
      <c r="G4">
        <v>-6.2317134929963432E-3</v>
      </c>
      <c r="H4">
        <v>-8.9603480861339627E-3</v>
      </c>
      <c r="I4">
        <v>4.5833400615652373E-2</v>
      </c>
      <c r="J4">
        <f t="shared" si="1"/>
        <v>0.12635263871999999</v>
      </c>
      <c r="K4">
        <v>42</v>
      </c>
      <c r="L4">
        <v>-2.7494630834751471E-3</v>
      </c>
      <c r="M4">
        <v>5.7008194309507787E-3</v>
      </c>
      <c r="N4">
        <v>4.5397151088990777E-2</v>
      </c>
      <c r="O4">
        <f t="shared" si="2"/>
        <v>0.12635263871999999</v>
      </c>
      <c r="P4">
        <v>42</v>
      </c>
      <c r="Q4">
        <v>-2.8664885048171359E-3</v>
      </c>
      <c r="R4">
        <v>3.4249161526003812E-5</v>
      </c>
      <c r="S4">
        <v>5.9537981789095619E-2</v>
      </c>
      <c r="T4">
        <f t="shared" si="3"/>
        <v>0.12635263871999999</v>
      </c>
      <c r="U4">
        <v>42</v>
      </c>
      <c r="V4">
        <v>-1.5211136463477359E-3</v>
      </c>
      <c r="W4">
        <v>4.3735946263566902E-3</v>
      </c>
      <c r="X4">
        <v>4.3413279819798138E-2</v>
      </c>
      <c r="Y4">
        <f t="shared" si="4"/>
        <v>0.12635263871999999</v>
      </c>
      <c r="Z4">
        <v>42</v>
      </c>
      <c r="AA4">
        <v>-1.828891441699663E-3</v>
      </c>
      <c r="AB4">
        <v>-1.3896805806691099E-3</v>
      </c>
      <c r="AC4">
        <v>6.1960771185808138E-2</v>
      </c>
      <c r="AD4">
        <f t="shared" si="5"/>
        <v>0.12635263871999999</v>
      </c>
      <c r="AE4">
        <v>42</v>
      </c>
      <c r="AF4">
        <v>-4.012690950053281E-3</v>
      </c>
      <c r="AG4">
        <v>-2.643489587854183E-3</v>
      </c>
      <c r="AH4">
        <v>6.0692838338106507E-2</v>
      </c>
      <c r="AI4">
        <f t="shared" si="6"/>
        <v>0.12635263871999999</v>
      </c>
      <c r="AJ4">
        <v>42</v>
      </c>
      <c r="AK4">
        <v>2.211037907276313E-3</v>
      </c>
      <c r="AL4">
        <v>9.4668946103210042E-4</v>
      </c>
      <c r="AM4">
        <v>5.9551184855594672E-2</v>
      </c>
      <c r="AN4">
        <f t="shared" si="7"/>
        <v>0.12635263871999999</v>
      </c>
      <c r="AO4">
        <v>42</v>
      </c>
      <c r="AP4">
        <v>3.871920235840333E-3</v>
      </c>
      <c r="AQ4">
        <v>-6.0885111519342287E-3</v>
      </c>
      <c r="AR4">
        <v>5.4109649668674722E-2</v>
      </c>
      <c r="AS4">
        <f t="shared" si="8"/>
        <v>0.12635263871999999</v>
      </c>
      <c r="AT4">
        <v>42</v>
      </c>
      <c r="AU4">
        <v>-3.8719385417379419E-3</v>
      </c>
      <c r="AV4">
        <v>-1.2801173296336351E-4</v>
      </c>
      <c r="AW4">
        <v>7.4137770607524717E-2</v>
      </c>
      <c r="AX4">
        <f t="shared" si="9"/>
        <v>0.12635263871999999</v>
      </c>
      <c r="AY4">
        <v>42</v>
      </c>
      <c r="AZ4">
        <v>-8.6071842767111266E-3</v>
      </c>
      <c r="BA4">
        <v>-4.3354379996047229E-3</v>
      </c>
      <c r="BB4">
        <v>4.502312776661694E-2</v>
      </c>
      <c r="BC4">
        <f t="shared" si="10"/>
        <v>0.12635263871999999</v>
      </c>
      <c r="BD4">
        <v>42</v>
      </c>
      <c r="BE4">
        <v>5.4878243199581863E-3</v>
      </c>
      <c r="BF4">
        <v>-4.9299693695922884E-3</v>
      </c>
      <c r="BG4">
        <v>5.4855462958479102E-2</v>
      </c>
      <c r="BH4">
        <f t="shared" si="11"/>
        <v>0.12635263871999999</v>
      </c>
      <c r="BI4">
        <v>42</v>
      </c>
      <c r="BJ4">
        <v>6.5196695568380727E-3</v>
      </c>
      <c r="BK4">
        <v>1.130389791372634E-3</v>
      </c>
      <c r="BL4">
        <v>6.3654180858797885E-2</v>
      </c>
      <c r="BM4">
        <f t="shared" si="12"/>
        <v>0.12635263871999999</v>
      </c>
      <c r="BN4">
        <v>42</v>
      </c>
      <c r="BO4">
        <v>2.0877219905523071E-3</v>
      </c>
      <c r="BP4">
        <v>-3.9204280070082344E-3</v>
      </c>
      <c r="BQ4">
        <v>4.7492768283885919E-2</v>
      </c>
      <c r="BR4">
        <f t="shared" si="13"/>
        <v>0.12635263871999999</v>
      </c>
      <c r="BS4">
        <v>42</v>
      </c>
      <c r="BT4">
        <v>6.3731035041366983E-3</v>
      </c>
      <c r="BU4">
        <v>2.7102959090324111E-3</v>
      </c>
      <c r="BV4">
        <v>9.6477931463263555E-3</v>
      </c>
      <c r="BW4">
        <f t="shared" si="14"/>
        <v>0.12635263871999999</v>
      </c>
      <c r="BX4">
        <v>42</v>
      </c>
      <c r="BY4">
        <v>-2.522892558960104E-3</v>
      </c>
      <c r="BZ4">
        <v>4.2643321897319379E-4</v>
      </c>
      <c r="CA4">
        <v>2.3163157398213521E-2</v>
      </c>
      <c r="CB4">
        <f t="shared" si="15"/>
        <v>0.12635263871999999</v>
      </c>
    </row>
    <row r="5" spans="1:80" x14ac:dyDescent="0.4">
      <c r="A5">
        <v>43</v>
      </c>
      <c r="B5">
        <v>-9.4678496639369197E-3</v>
      </c>
      <c r="C5">
        <v>3.3492538744120488E-3</v>
      </c>
      <c r="D5">
        <v>2.4061573077711049E-2</v>
      </c>
      <c r="E5">
        <f t="shared" si="0"/>
        <v>0.12635263871999999</v>
      </c>
      <c r="F5">
        <v>43</v>
      </c>
      <c r="G5">
        <v>7.8288630604980841E-3</v>
      </c>
      <c r="H5">
        <v>-5.4583879750929893E-3</v>
      </c>
      <c r="I5">
        <v>4.4622958419662552E-2</v>
      </c>
      <c r="J5">
        <f t="shared" si="1"/>
        <v>0.12635263871999999</v>
      </c>
      <c r="K5">
        <v>43</v>
      </c>
      <c r="L5">
        <v>6.6744773564252806E-3</v>
      </c>
      <c r="M5">
        <v>7.1552290862915337E-3</v>
      </c>
      <c r="N5">
        <v>5.1972262855965887E-2</v>
      </c>
      <c r="O5">
        <f t="shared" si="2"/>
        <v>0.12635263871999999</v>
      </c>
      <c r="P5">
        <v>43</v>
      </c>
      <c r="Q5">
        <v>-1.796553421310295E-3</v>
      </c>
      <c r="R5">
        <v>-1.9591449415525268E-3</v>
      </c>
      <c r="S5">
        <v>5.8016955205853281E-2</v>
      </c>
      <c r="T5">
        <f t="shared" si="3"/>
        <v>0.12635263871999999</v>
      </c>
      <c r="U5">
        <v>43</v>
      </c>
      <c r="V5">
        <v>-2.7251888270660419E-3</v>
      </c>
      <c r="W5">
        <v>1.7163436814822961E-3</v>
      </c>
      <c r="X5">
        <v>6.015266257611096E-2</v>
      </c>
      <c r="Y5">
        <f t="shared" si="4"/>
        <v>0.12635263871999999</v>
      </c>
      <c r="Z5">
        <v>43</v>
      </c>
      <c r="AA5">
        <v>2.81757981314322E-3</v>
      </c>
      <c r="AB5">
        <v>4.231040631542296E-3</v>
      </c>
      <c r="AC5">
        <v>6.7891299006833356E-2</v>
      </c>
      <c r="AD5">
        <f t="shared" si="5"/>
        <v>0.12635263871999999</v>
      </c>
      <c r="AE5">
        <v>43</v>
      </c>
      <c r="AF5">
        <v>5.5273240671141564E-3</v>
      </c>
      <c r="AG5">
        <v>-5.094932572698131E-3</v>
      </c>
      <c r="AH5">
        <v>7.8159943164271939E-2</v>
      </c>
      <c r="AI5">
        <f t="shared" si="6"/>
        <v>0.12635263871999999</v>
      </c>
      <c r="AJ5">
        <v>43</v>
      </c>
      <c r="AK5">
        <v>3.083509492225002E-3</v>
      </c>
      <c r="AL5">
        <v>1.1675884124751909E-3</v>
      </c>
      <c r="AM5">
        <v>8.3921799042613335E-2</v>
      </c>
      <c r="AN5">
        <f t="shared" si="7"/>
        <v>0.12635263871999999</v>
      </c>
      <c r="AO5">
        <v>43</v>
      </c>
      <c r="AP5">
        <v>-5.1599838187138241E-3</v>
      </c>
      <c r="AQ5">
        <v>1.232186320342023E-3</v>
      </c>
      <c r="AR5">
        <v>8.8438810802965909E-2</v>
      </c>
      <c r="AS5">
        <f t="shared" si="8"/>
        <v>0.12635263871999999</v>
      </c>
      <c r="AT5">
        <v>43</v>
      </c>
      <c r="AU5">
        <v>2.8638795161038759E-3</v>
      </c>
      <c r="AV5">
        <v>-3.5446632363297088E-3</v>
      </c>
      <c r="AW5">
        <v>7.9442828318476627E-2</v>
      </c>
      <c r="AX5">
        <f t="shared" si="9"/>
        <v>0.12635263871999999</v>
      </c>
      <c r="AY5">
        <v>43</v>
      </c>
      <c r="AZ5">
        <v>3.1572079100111727E-4</v>
      </c>
      <c r="BA5">
        <v>-7.6975941089418307E-3</v>
      </c>
      <c r="BB5">
        <v>8.9528846529615722E-2</v>
      </c>
      <c r="BC5">
        <f t="shared" si="10"/>
        <v>0.12635263871999999</v>
      </c>
      <c r="BD5">
        <v>43</v>
      </c>
      <c r="BE5">
        <v>4.5276140538498778E-3</v>
      </c>
      <c r="BF5">
        <v>2.40467306604457E-3</v>
      </c>
      <c r="BG5">
        <v>8.9099825836892493E-2</v>
      </c>
      <c r="BH5">
        <f t="shared" si="11"/>
        <v>0.12635263871999999</v>
      </c>
      <c r="BI5">
        <v>43</v>
      </c>
      <c r="BJ5">
        <v>1.048694497841495E-3</v>
      </c>
      <c r="BK5">
        <v>7.1555003825425362E-3</v>
      </c>
      <c r="BL5">
        <v>6.7775352593916913E-2</v>
      </c>
      <c r="BM5">
        <f t="shared" si="12"/>
        <v>0.12635263871999999</v>
      </c>
      <c r="BN5">
        <v>43</v>
      </c>
      <c r="BO5">
        <v>7.2360918343955024E-3</v>
      </c>
      <c r="BP5">
        <v>-1.5822998968923979E-3</v>
      </c>
      <c r="BQ5">
        <v>7.2041731769385428E-2</v>
      </c>
      <c r="BR5">
        <f t="shared" si="13"/>
        <v>0.12635263871999999</v>
      </c>
      <c r="BS5">
        <v>43</v>
      </c>
      <c r="BT5">
        <v>3.420037865205677E-3</v>
      </c>
      <c r="BU5">
        <v>7.7576693081824692E-4</v>
      </c>
      <c r="BV5">
        <v>4.9458826404041388E-2</v>
      </c>
      <c r="BW5">
        <f t="shared" si="14"/>
        <v>0.12635263871999999</v>
      </c>
      <c r="BX5">
        <v>43</v>
      </c>
      <c r="BY5">
        <v>8.456342868908704E-3</v>
      </c>
      <c r="BZ5">
        <v>1.088861122391351E-3</v>
      </c>
      <c r="CA5">
        <v>3.6926207396827761E-2</v>
      </c>
      <c r="CB5">
        <f t="shared" si="15"/>
        <v>0.12635263871999999</v>
      </c>
    </row>
    <row r="6" spans="1:80" x14ac:dyDescent="0.4">
      <c r="A6">
        <v>44</v>
      </c>
      <c r="B6">
        <v>-2.8314313891920689E-3</v>
      </c>
      <c r="C6">
        <v>-3.2578856245998509E-3</v>
      </c>
      <c r="D6">
        <v>8.3467691092201125E-3</v>
      </c>
      <c r="E6">
        <f t="shared" si="0"/>
        <v>0.12635263871999999</v>
      </c>
      <c r="F6">
        <v>44</v>
      </c>
      <c r="G6">
        <v>5.5067864168518608E-3</v>
      </c>
      <c r="H6">
        <v>1.123070420024262E-3</v>
      </c>
      <c r="I6">
        <v>4.8170657203076173E-2</v>
      </c>
      <c r="J6">
        <f t="shared" si="1"/>
        <v>0.12635263871999999</v>
      </c>
      <c r="K6">
        <v>44</v>
      </c>
      <c r="L6">
        <v>-8.5004474693661791E-4</v>
      </c>
      <c r="M6">
        <v>-5.8746878292045002E-3</v>
      </c>
      <c r="N6">
        <v>4.6374167421194927E-2</v>
      </c>
      <c r="O6">
        <f t="shared" si="2"/>
        <v>0.12635263871999999</v>
      </c>
      <c r="P6">
        <v>44</v>
      </c>
      <c r="Q6">
        <v>2.1027710602651369E-4</v>
      </c>
      <c r="R6">
        <v>-3.5798777495029128E-3</v>
      </c>
      <c r="S6">
        <v>6.8992434763287952E-2</v>
      </c>
      <c r="T6">
        <f t="shared" si="3"/>
        <v>0.12635263871999999</v>
      </c>
      <c r="U6">
        <v>44</v>
      </c>
      <c r="V6">
        <v>-5.6506422826041684E-3</v>
      </c>
      <c r="W6">
        <v>-5.1988889063423263E-3</v>
      </c>
      <c r="X6">
        <v>6.8029287419873519E-2</v>
      </c>
      <c r="Y6">
        <f t="shared" si="4"/>
        <v>0.12635263871999999</v>
      </c>
      <c r="Z6">
        <v>44</v>
      </c>
      <c r="AA6">
        <v>2.026643299850436E-3</v>
      </c>
      <c r="AB6">
        <v>-2.9047109771661018E-4</v>
      </c>
      <c r="AC6">
        <v>7.7698452599350987E-2</v>
      </c>
      <c r="AD6">
        <f t="shared" si="5"/>
        <v>0.12635263871999999</v>
      </c>
      <c r="AE6">
        <v>44</v>
      </c>
      <c r="AF6">
        <v>4.2838462177185298E-3</v>
      </c>
      <c r="AG6">
        <v>-1.1381745174658319E-3</v>
      </c>
      <c r="AH6">
        <v>7.9548417281701825E-2</v>
      </c>
      <c r="AI6">
        <f t="shared" si="6"/>
        <v>0.12635263871999999</v>
      </c>
      <c r="AJ6">
        <v>44</v>
      </c>
      <c r="AK6">
        <v>5.1750737500756714E-3</v>
      </c>
      <c r="AL6">
        <v>-4.6075744270496861E-4</v>
      </c>
      <c r="AM6">
        <v>8.4996599130222131E-2</v>
      </c>
      <c r="AN6">
        <f t="shared" si="7"/>
        <v>0.12635263871999999</v>
      </c>
      <c r="AO6">
        <v>44</v>
      </c>
      <c r="AP6">
        <v>-6.679008192673367E-3</v>
      </c>
      <c r="AQ6">
        <v>-3.4643008454758031E-3</v>
      </c>
      <c r="AR6">
        <v>9.2526623896492327E-2</v>
      </c>
      <c r="AS6">
        <f t="shared" si="8"/>
        <v>0.12635263871999999</v>
      </c>
      <c r="AT6">
        <v>44</v>
      </c>
      <c r="AU6">
        <v>7.6844956043920281E-3</v>
      </c>
      <c r="AV6">
        <v>-9.2442758533698693E-3</v>
      </c>
      <c r="AW6">
        <v>9.1971125572743839E-2</v>
      </c>
      <c r="AX6">
        <f t="shared" si="9"/>
        <v>0.12635263871999999</v>
      </c>
      <c r="AY6">
        <v>44</v>
      </c>
      <c r="AZ6">
        <v>1.7749367036885E-3</v>
      </c>
      <c r="BA6">
        <v>6.2749120110787678E-3</v>
      </c>
      <c r="BB6">
        <v>9.0063445455287966E-2</v>
      </c>
      <c r="BC6">
        <f t="shared" si="10"/>
        <v>0.12635263871999999</v>
      </c>
      <c r="BD6">
        <v>44</v>
      </c>
      <c r="BE6">
        <v>-8.4719540614271952E-4</v>
      </c>
      <c r="BF6">
        <v>-2.1232801581862239E-4</v>
      </c>
      <c r="BG6">
        <v>8.4448846916804141E-2</v>
      </c>
      <c r="BH6">
        <f t="shared" si="11"/>
        <v>0.12635263871999999</v>
      </c>
      <c r="BI6">
        <v>44</v>
      </c>
      <c r="BJ6">
        <v>5.3825980382492136E-4</v>
      </c>
      <c r="BK6">
        <v>7.7437784671833848E-4</v>
      </c>
      <c r="BL6">
        <v>7.1119723232008977E-2</v>
      </c>
      <c r="BM6">
        <f t="shared" si="12"/>
        <v>0.12635263871999999</v>
      </c>
      <c r="BN6">
        <v>44</v>
      </c>
      <c r="BO6">
        <v>-4.0675926682462601E-4</v>
      </c>
      <c r="BP6">
        <v>-1.7164486177562561E-3</v>
      </c>
      <c r="BQ6">
        <v>8.4314701066407927E-2</v>
      </c>
      <c r="BR6">
        <f t="shared" si="13"/>
        <v>0.12635263871999999</v>
      </c>
      <c r="BS6">
        <v>44</v>
      </c>
      <c r="BT6">
        <v>-3.8784713665257568E-4</v>
      </c>
      <c r="BU6">
        <v>7.1473038303231104E-3</v>
      </c>
      <c r="BV6">
        <v>7.9629545996148979E-2</v>
      </c>
      <c r="BW6">
        <f t="shared" si="14"/>
        <v>0.12635263871999999</v>
      </c>
      <c r="BX6">
        <v>44</v>
      </c>
      <c r="BY6">
        <v>2.5785961323291869E-3</v>
      </c>
      <c r="BZ6">
        <v>6.7671453896303024E-3</v>
      </c>
      <c r="CA6">
        <v>5.176082310727112E-2</v>
      </c>
      <c r="CB6">
        <f t="shared" si="15"/>
        <v>0.12635263871999999</v>
      </c>
    </row>
    <row r="7" spans="1:80" x14ac:dyDescent="0.4">
      <c r="A7">
        <v>45</v>
      </c>
      <c r="B7">
        <v>-6.1203629552139009E-3</v>
      </c>
      <c r="C7">
        <v>3.8518745140613529E-3</v>
      </c>
      <c r="D7">
        <v>2.9454014634497209E-2</v>
      </c>
      <c r="E7">
        <f t="shared" si="0"/>
        <v>0.12635263871999999</v>
      </c>
      <c r="F7">
        <v>45</v>
      </c>
      <c r="G7">
        <v>5.5535567122231289E-3</v>
      </c>
      <c r="H7">
        <v>-4.3512380206361901E-4</v>
      </c>
      <c r="I7">
        <v>3.4375112668778518E-2</v>
      </c>
      <c r="J7">
        <f t="shared" si="1"/>
        <v>0.12635263871999999</v>
      </c>
      <c r="K7">
        <v>45</v>
      </c>
      <c r="L7">
        <v>-2.172623839043097E-3</v>
      </c>
      <c r="M7">
        <v>-5.3739826734439979E-3</v>
      </c>
      <c r="N7">
        <v>5.1847651726319353E-2</v>
      </c>
      <c r="O7">
        <f t="shared" si="2"/>
        <v>0.12635263871999999</v>
      </c>
      <c r="P7">
        <v>45</v>
      </c>
      <c r="Q7">
        <v>-7.9809896266961114E-4</v>
      </c>
      <c r="R7">
        <v>1.609248515425456E-3</v>
      </c>
      <c r="S7">
        <v>6.3889446675058234E-2</v>
      </c>
      <c r="T7">
        <f t="shared" si="3"/>
        <v>0.12635263871999999</v>
      </c>
      <c r="U7">
        <v>45</v>
      </c>
      <c r="V7">
        <v>-4.4671203236345262E-4</v>
      </c>
      <c r="W7">
        <v>-5.598672991689784E-3</v>
      </c>
      <c r="X7">
        <v>7.4740806277508939E-2</v>
      </c>
      <c r="Y7">
        <f t="shared" si="4"/>
        <v>0.12635263871999999</v>
      </c>
      <c r="Z7">
        <v>45</v>
      </c>
      <c r="AA7">
        <v>8.8407469900782026E-4</v>
      </c>
      <c r="AB7">
        <v>-4.3535658905352208E-4</v>
      </c>
      <c r="AC7">
        <v>7.5053811141442189E-2</v>
      </c>
      <c r="AD7">
        <f t="shared" si="5"/>
        <v>0.12635263871999999</v>
      </c>
      <c r="AE7">
        <v>45</v>
      </c>
      <c r="AF7">
        <v>6.2236011391000974E-3</v>
      </c>
      <c r="AG7">
        <v>1.508347729855433E-4</v>
      </c>
      <c r="AH7">
        <v>8.5148394730474489E-2</v>
      </c>
      <c r="AI7">
        <f t="shared" si="6"/>
        <v>0.12635263871999999</v>
      </c>
      <c r="AJ7">
        <v>45</v>
      </c>
      <c r="AK7">
        <v>5.3324859568631734E-3</v>
      </c>
      <c r="AL7">
        <v>-2.382834209253731E-3</v>
      </c>
      <c r="AM7">
        <v>9.3266653674248898E-2</v>
      </c>
      <c r="AN7">
        <f t="shared" si="7"/>
        <v>0.12635263871999999</v>
      </c>
      <c r="AO7">
        <v>45</v>
      </c>
      <c r="AP7">
        <v>3.902578699970901E-3</v>
      </c>
      <c r="AQ7">
        <v>-6.2083699890888924E-3</v>
      </c>
      <c r="AR7">
        <v>0.1010251441648921</v>
      </c>
      <c r="AS7">
        <f t="shared" si="8"/>
        <v>0.12635263871999999</v>
      </c>
      <c r="AT7">
        <v>45</v>
      </c>
      <c r="AU7">
        <v>-3.7140418929605371E-3</v>
      </c>
      <c r="AV7">
        <v>-1.3593323146572479E-3</v>
      </c>
      <c r="AW7">
        <v>0.12628690423680011</v>
      </c>
      <c r="AX7">
        <f t="shared" si="9"/>
        <v>0.12635263871999999</v>
      </c>
      <c r="AY7">
        <v>45</v>
      </c>
      <c r="AZ7">
        <v>1.193221470238361E-3</v>
      </c>
      <c r="BA7">
        <v>-3.6698670038681981E-3</v>
      </c>
      <c r="BB7">
        <v>8.9409483795507297E-2</v>
      </c>
      <c r="BC7">
        <f t="shared" si="10"/>
        <v>0.12635263871999999</v>
      </c>
      <c r="BD7">
        <v>45</v>
      </c>
      <c r="BE7">
        <v>4.704642356795667E-3</v>
      </c>
      <c r="BF7">
        <v>-1.4721125828094459E-3</v>
      </c>
      <c r="BG7">
        <v>9.5908189890447609E-2</v>
      </c>
      <c r="BH7">
        <f t="shared" si="11"/>
        <v>0.12635263871999999</v>
      </c>
      <c r="BI7">
        <v>45</v>
      </c>
      <c r="BJ7">
        <v>4.0572830706436499E-3</v>
      </c>
      <c r="BK7">
        <v>1.979277776544297E-3</v>
      </c>
      <c r="BL7">
        <v>0.10994783602770559</v>
      </c>
      <c r="BM7">
        <f t="shared" si="12"/>
        <v>0.12635263871999999</v>
      </c>
      <c r="BN7">
        <v>45</v>
      </c>
      <c r="BO7">
        <v>1.7514492116697429E-3</v>
      </c>
      <c r="BP7">
        <v>-4.8055645017136038E-3</v>
      </c>
      <c r="BQ7">
        <v>0.1133952850637493</v>
      </c>
      <c r="BR7">
        <f t="shared" si="13"/>
        <v>0.12635263871999999</v>
      </c>
      <c r="BS7">
        <v>45</v>
      </c>
      <c r="BT7">
        <v>7.4957877026499121E-4</v>
      </c>
      <c r="BU7">
        <v>5.7516731861656919E-3</v>
      </c>
      <c r="BV7">
        <v>9.9269953666288352E-2</v>
      </c>
      <c r="BW7">
        <f t="shared" si="14"/>
        <v>0.12635263871999999</v>
      </c>
      <c r="BX7">
        <v>45</v>
      </c>
      <c r="BY7">
        <v>-3.0784763496184081E-3</v>
      </c>
      <c r="BZ7">
        <v>-2.6351765189613847E-4</v>
      </c>
      <c r="CA7">
        <v>9.4395535838412828E-2</v>
      </c>
      <c r="CB7">
        <f t="shared" si="15"/>
        <v>0.12635263871999999</v>
      </c>
    </row>
    <row r="8" spans="1:80" x14ac:dyDescent="0.4">
      <c r="A8">
        <v>46</v>
      </c>
      <c r="B8">
        <v>-8.2199381435579567E-3</v>
      </c>
      <c r="C8">
        <v>4.7145032029807686E-3</v>
      </c>
      <c r="D8">
        <v>3.5643431607352928E-2</v>
      </c>
      <c r="E8">
        <f t="shared" si="0"/>
        <v>0.12635263871999999</v>
      </c>
      <c r="F8">
        <v>46</v>
      </c>
      <c r="G8">
        <v>1.000878936194213E-3</v>
      </c>
      <c r="H8">
        <v>5.0068879897194329E-3</v>
      </c>
      <c r="I8">
        <v>5.1354078769940401E-2</v>
      </c>
      <c r="J8">
        <f t="shared" si="1"/>
        <v>0.12635263871999999</v>
      </c>
      <c r="K8">
        <v>46</v>
      </c>
      <c r="L8">
        <v>-1.326437189376089E-3</v>
      </c>
      <c r="M8">
        <v>-2.6364779150695131E-3</v>
      </c>
      <c r="N8">
        <v>5.4713114406256487E-2</v>
      </c>
      <c r="O8">
        <f t="shared" si="2"/>
        <v>0.12635263871999999</v>
      </c>
      <c r="P8">
        <v>46</v>
      </c>
      <c r="Q8">
        <v>3.6979398596997609E-3</v>
      </c>
      <c r="R8">
        <v>-5.916112238704E-4</v>
      </c>
      <c r="S8">
        <v>7.2806129143366011E-2</v>
      </c>
      <c r="T8">
        <f t="shared" si="3"/>
        <v>0.12635263871999999</v>
      </c>
      <c r="U8">
        <v>46</v>
      </c>
      <c r="V8">
        <v>3.6332555244340228E-3</v>
      </c>
      <c r="W8">
        <v>1.0300650255361721E-3</v>
      </c>
      <c r="X8">
        <v>6.8782771046521432E-2</v>
      </c>
      <c r="Y8">
        <f t="shared" si="4"/>
        <v>0.12635263871999999</v>
      </c>
      <c r="Z8">
        <v>46</v>
      </c>
      <c r="AA8">
        <v>-1.4128150723024E-3</v>
      </c>
      <c r="AB8">
        <v>1.433584165902629E-3</v>
      </c>
      <c r="AC8">
        <v>7.5063759816045031E-2</v>
      </c>
      <c r="AD8">
        <f t="shared" si="5"/>
        <v>0.12635263871999999</v>
      </c>
      <c r="AE8">
        <v>46</v>
      </c>
      <c r="AF8">
        <v>1.2411162154734999E-3</v>
      </c>
      <c r="AG8">
        <v>-5.1118057359592368E-3</v>
      </c>
      <c r="AH8">
        <v>8.8634949025630141E-2</v>
      </c>
      <c r="AI8">
        <f t="shared" si="6"/>
        <v>0.12635263871999999</v>
      </c>
      <c r="AJ8">
        <v>46</v>
      </c>
      <c r="AK8">
        <v>-5.8415341360951764E-4</v>
      </c>
      <c r="AL8">
        <v>4.1881496516446874E-3</v>
      </c>
      <c r="AM8">
        <v>9.671318420526917E-2</v>
      </c>
      <c r="AN8">
        <f t="shared" si="7"/>
        <v>0.12635263871999999</v>
      </c>
      <c r="AO8">
        <v>46</v>
      </c>
      <c r="AP8">
        <v>9.8836311067918639E-3</v>
      </c>
      <c r="AQ8">
        <v>-1.485183444366468E-3</v>
      </c>
      <c r="AR8">
        <v>0.1009652897790641</v>
      </c>
      <c r="AS8">
        <f t="shared" si="8"/>
        <v>0.12635263871999999</v>
      </c>
      <c r="AT8">
        <v>46</v>
      </c>
      <c r="AU8">
        <v>5.6616566257126771E-3</v>
      </c>
      <c r="AV8">
        <v>-5.1085920930150509E-3</v>
      </c>
      <c r="AW8">
        <v>0.11337273150679129</v>
      </c>
      <c r="AX8">
        <f t="shared" si="9"/>
        <v>0.12635263871999999</v>
      </c>
      <c r="AY8">
        <v>46</v>
      </c>
      <c r="AZ8">
        <v>1.880488179536061E-3</v>
      </c>
      <c r="BA8">
        <v>-3.7992580754660559E-3</v>
      </c>
      <c r="BB8">
        <v>0.10413065342079859</v>
      </c>
      <c r="BC8">
        <f t="shared" si="10"/>
        <v>0.12635263871999999</v>
      </c>
      <c r="BD8">
        <v>46</v>
      </c>
      <c r="BE8">
        <v>-2.7901957470057E-3</v>
      </c>
      <c r="BF8">
        <v>-3.2622278350692459E-3</v>
      </c>
      <c r="BG8">
        <v>9.6460048925084391E-2</v>
      </c>
      <c r="BH8">
        <f t="shared" si="11"/>
        <v>0.12635263871999999</v>
      </c>
      <c r="BI8">
        <v>46</v>
      </c>
      <c r="BJ8">
        <v>-8.3396095647485288E-3</v>
      </c>
      <c r="BK8">
        <v>8.8740416211987461E-3</v>
      </c>
      <c r="BL8">
        <v>0.1057037455255537</v>
      </c>
      <c r="BM8">
        <f t="shared" si="12"/>
        <v>0.12635263871999999</v>
      </c>
      <c r="BN8">
        <v>46</v>
      </c>
      <c r="BO8">
        <v>3.4152085275336889E-4</v>
      </c>
      <c r="BP8">
        <v>-2.6443409446730978E-3</v>
      </c>
      <c r="BQ8">
        <v>0.115199286500583</v>
      </c>
      <c r="BR8">
        <f t="shared" si="13"/>
        <v>0.12635263871999999</v>
      </c>
      <c r="BS8">
        <v>46</v>
      </c>
      <c r="BT8">
        <v>-5.2869884722582658E-4</v>
      </c>
      <c r="BU8">
        <v>2.537190400815311E-3</v>
      </c>
      <c r="BV8">
        <v>0.118354480292248</v>
      </c>
      <c r="BW8">
        <f t="shared" si="14"/>
        <v>0.12635263871999999</v>
      </c>
      <c r="BX8">
        <v>46</v>
      </c>
      <c r="BY8">
        <v>-1.3897338731612039E-3</v>
      </c>
      <c r="BZ8">
        <v>9.7463267616843853E-4</v>
      </c>
      <c r="CA8">
        <v>0.10304258674092261</v>
      </c>
      <c r="CB8">
        <f t="shared" si="15"/>
        <v>0.12635263871999999</v>
      </c>
    </row>
    <row r="9" spans="1:80" x14ac:dyDescent="0.4">
      <c r="A9">
        <v>47</v>
      </c>
      <c r="B9">
        <v>-2.238248595164462E-3</v>
      </c>
      <c r="C9">
        <v>1.5126656300048461E-3</v>
      </c>
      <c r="D9">
        <v>3.0230907798686708E-2</v>
      </c>
      <c r="E9">
        <f t="shared" si="0"/>
        <v>0.12635263871999999</v>
      </c>
      <c r="F9">
        <v>47</v>
      </c>
      <c r="G9">
        <v>-5.0641216409405051E-3</v>
      </c>
      <c r="H9">
        <v>-1.010120677990654E-2</v>
      </c>
      <c r="I9">
        <v>2.3061211615380921E-2</v>
      </c>
      <c r="J9">
        <f t="shared" si="1"/>
        <v>0.12635263871999999</v>
      </c>
      <c r="K9">
        <v>47</v>
      </c>
      <c r="L9">
        <v>-4.3823198644593903E-3</v>
      </c>
      <c r="M9">
        <v>-1.050494901098693E-2</v>
      </c>
      <c r="N9">
        <v>4.5224502522211253E-2</v>
      </c>
      <c r="O9">
        <f t="shared" si="2"/>
        <v>0.12635263871999999</v>
      </c>
      <c r="P9">
        <v>47</v>
      </c>
      <c r="Q9">
        <v>3.4242273000682079E-3</v>
      </c>
      <c r="R9">
        <v>-3.012734637020246E-3</v>
      </c>
      <c r="S9">
        <v>6.236997423751213E-2</v>
      </c>
      <c r="T9">
        <f t="shared" si="3"/>
        <v>0.12635263871999999</v>
      </c>
      <c r="U9">
        <v>47</v>
      </c>
      <c r="V9">
        <v>-6.2637555636934836E-3</v>
      </c>
      <c r="W9">
        <v>-4.2758012134173998E-4</v>
      </c>
      <c r="X9">
        <v>6.6924931138689178E-2</v>
      </c>
      <c r="Y9">
        <f t="shared" si="4"/>
        <v>0.12635263871999999</v>
      </c>
      <c r="Z9">
        <v>47</v>
      </c>
      <c r="AA9">
        <v>6.8795701059397854E-3</v>
      </c>
      <c r="AB9">
        <v>-1.52856655367518E-3</v>
      </c>
      <c r="AC9">
        <v>7.8197700440471765E-2</v>
      </c>
      <c r="AD9">
        <f t="shared" si="5"/>
        <v>0.12635263871999999</v>
      </c>
      <c r="AE9">
        <v>47</v>
      </c>
      <c r="AF9">
        <v>1.639042452472867E-3</v>
      </c>
      <c r="AG9">
        <v>7.6536032822060931E-4</v>
      </c>
      <c r="AH9">
        <v>9.5902956473460907E-2</v>
      </c>
      <c r="AI9">
        <f t="shared" si="6"/>
        <v>0.12635263871999999</v>
      </c>
      <c r="AJ9">
        <v>47</v>
      </c>
      <c r="AK9">
        <v>2.032023103833722E-3</v>
      </c>
      <c r="AL9">
        <v>7.3810418309587598E-5</v>
      </c>
      <c r="AM9">
        <v>0.101804722854103</v>
      </c>
      <c r="AN9">
        <f t="shared" si="7"/>
        <v>0.12635263871999999</v>
      </c>
      <c r="AO9">
        <v>47</v>
      </c>
      <c r="AP9">
        <v>7.6725647671941448E-3</v>
      </c>
      <c r="AQ9">
        <v>1.687122163615187E-3</v>
      </c>
      <c r="AR9">
        <v>0.1018261504238307</v>
      </c>
      <c r="AS9">
        <f t="shared" si="8"/>
        <v>0.12635263871999999</v>
      </c>
      <c r="AT9">
        <v>47</v>
      </c>
      <c r="AU9">
        <v>8.9259924825966334E-3</v>
      </c>
      <c r="AV9">
        <v>-8.0535448923472358E-5</v>
      </c>
      <c r="AW9">
        <v>0.11550346038944991</v>
      </c>
      <c r="AX9">
        <f t="shared" si="9"/>
        <v>0.12635263871999999</v>
      </c>
      <c r="AY9">
        <v>47</v>
      </c>
      <c r="AZ9">
        <v>1.952883795699265E-3</v>
      </c>
      <c r="BA9">
        <v>3.9225698271240046E-3</v>
      </c>
      <c r="BB9">
        <v>0.1174769478445864</v>
      </c>
      <c r="BC9">
        <f t="shared" si="10"/>
        <v>0.12635263871999999</v>
      </c>
      <c r="BD9">
        <v>47</v>
      </c>
      <c r="BE9">
        <v>-3.6822913391114788E-4</v>
      </c>
      <c r="BF9">
        <v>-9.0229975466434922E-3</v>
      </c>
      <c r="BG9">
        <v>0.11746729996496209</v>
      </c>
      <c r="BH9">
        <f t="shared" si="11"/>
        <v>0.12635263871999999</v>
      </c>
      <c r="BI9">
        <v>47</v>
      </c>
      <c r="BJ9">
        <v>4.4832351449314786E-3</v>
      </c>
      <c r="BK9">
        <v>5.9311990410385266E-3</v>
      </c>
      <c r="BL9">
        <v>0.11867057392893179</v>
      </c>
      <c r="BM9">
        <f t="shared" si="12"/>
        <v>0.12635263871999999</v>
      </c>
      <c r="BN9">
        <v>47</v>
      </c>
      <c r="BO9">
        <v>-1.8711373479356389E-4</v>
      </c>
      <c r="BP9">
        <v>8.5429591026284987E-3</v>
      </c>
      <c r="BQ9">
        <v>0.12811275931152269</v>
      </c>
      <c r="BR9">
        <f t="shared" si="13"/>
        <v>0.12635263871999999</v>
      </c>
      <c r="BS9">
        <v>47</v>
      </c>
      <c r="BT9">
        <v>1.3959356449041609E-3</v>
      </c>
      <c r="BU9">
        <v>4.4606970621667401E-3</v>
      </c>
      <c r="BV9">
        <v>0.1203796368369594</v>
      </c>
      <c r="BW9">
        <f t="shared" si="14"/>
        <v>0.12635263871999999</v>
      </c>
      <c r="BX9">
        <v>47</v>
      </c>
      <c r="BY9">
        <v>-8.0866857251403954E-3</v>
      </c>
      <c r="BZ9">
        <v>2.162417778086958E-3</v>
      </c>
      <c r="CA9">
        <v>0.11334985069013449</v>
      </c>
      <c r="CB9">
        <f t="shared" si="15"/>
        <v>0.12635263871999999</v>
      </c>
    </row>
    <row r="10" spans="1:80" x14ac:dyDescent="0.4">
      <c r="A10">
        <v>48</v>
      </c>
      <c r="B10">
        <v>4.1470905461760878E-3</v>
      </c>
      <c r="C10">
        <v>-9.5122247130056143E-3</v>
      </c>
      <c r="D10">
        <v>2.783343466315959E-2</v>
      </c>
      <c r="E10">
        <f t="shared" si="0"/>
        <v>0.12635263871999999</v>
      </c>
      <c r="F10">
        <v>48</v>
      </c>
      <c r="G10">
        <v>1.943106000311225E-3</v>
      </c>
      <c r="H10">
        <v>-3.0580141638942159E-3</v>
      </c>
      <c r="I10">
        <v>2.3355076920868679E-2</v>
      </c>
      <c r="J10">
        <f t="shared" si="1"/>
        <v>0.12635263871999999</v>
      </c>
      <c r="K10">
        <v>48</v>
      </c>
      <c r="L10">
        <v>-1.2565974116619119E-2</v>
      </c>
      <c r="M10">
        <v>1.5387858689290129E-3</v>
      </c>
      <c r="N10">
        <v>4.6402434212087597E-2</v>
      </c>
      <c r="O10">
        <f t="shared" si="2"/>
        <v>0.12635263871999999</v>
      </c>
      <c r="P10">
        <v>48</v>
      </c>
      <c r="Q10">
        <v>-4.4477271503562234E-3</v>
      </c>
      <c r="R10">
        <v>-7.3810895066026396E-3</v>
      </c>
      <c r="S10">
        <v>4.2112689402660088E-2</v>
      </c>
      <c r="T10">
        <f t="shared" si="3"/>
        <v>0.12635263871999999</v>
      </c>
      <c r="U10">
        <v>48</v>
      </c>
      <c r="V10">
        <v>-1.7885182229487621E-3</v>
      </c>
      <c r="W10">
        <v>4.1723418057909084E-3</v>
      </c>
      <c r="X10">
        <v>7.9010731486450533E-2</v>
      </c>
      <c r="Y10">
        <f t="shared" si="4"/>
        <v>0.12635263871999999</v>
      </c>
      <c r="Z10">
        <v>48</v>
      </c>
      <c r="AA10">
        <v>-2.901865796588477E-3</v>
      </c>
      <c r="AB10">
        <v>5.6464413781659763E-3</v>
      </c>
      <c r="AC10">
        <v>8.6636496154954057E-2</v>
      </c>
      <c r="AD10">
        <f t="shared" si="5"/>
        <v>0.12635263871999999</v>
      </c>
      <c r="AE10">
        <v>48</v>
      </c>
      <c r="AF10">
        <v>3.13562815425634E-3</v>
      </c>
      <c r="AG10">
        <v>-2.2620244155580321E-3</v>
      </c>
      <c r="AH10">
        <v>0.1070616697280293</v>
      </c>
      <c r="AI10">
        <f t="shared" si="6"/>
        <v>0.12635263871999999</v>
      </c>
      <c r="AJ10">
        <v>48</v>
      </c>
      <c r="AK10">
        <v>3.9584012555804087E-3</v>
      </c>
      <c r="AL10">
        <v>-1.6800338544368269E-3</v>
      </c>
      <c r="AM10">
        <v>0.1070898831138538</v>
      </c>
      <c r="AN10">
        <f t="shared" si="7"/>
        <v>0.12635263871999999</v>
      </c>
      <c r="AO10">
        <v>48</v>
      </c>
      <c r="AP10">
        <v>1.9101957213313019E-3</v>
      </c>
      <c r="AQ10">
        <v>-2.8472919766805221E-3</v>
      </c>
      <c r="AR10">
        <v>0.1139195576590476</v>
      </c>
      <c r="AS10">
        <f t="shared" si="8"/>
        <v>0.12635263871999999</v>
      </c>
      <c r="AT10">
        <v>48</v>
      </c>
      <c r="AU10">
        <v>3.0407699354681262E-3</v>
      </c>
      <c r="AV10">
        <v>3.8744117546025262E-3</v>
      </c>
      <c r="AW10">
        <v>0.1158831851824267</v>
      </c>
      <c r="AX10">
        <f t="shared" si="9"/>
        <v>0.12635263871999999</v>
      </c>
      <c r="AY10">
        <v>48</v>
      </c>
      <c r="AZ10">
        <v>-4.0589153643157778E-3</v>
      </c>
      <c r="BA10">
        <v>2.3572112048431781E-3</v>
      </c>
      <c r="BB10">
        <v>0.1310518019649079</v>
      </c>
      <c r="BC10">
        <f t="shared" si="10"/>
        <v>0.12635263871999999</v>
      </c>
      <c r="BD10">
        <v>48</v>
      </c>
      <c r="BE10">
        <v>1.420246385678609E-2</v>
      </c>
      <c r="BF10">
        <v>1.875702735133007E-5</v>
      </c>
      <c r="BG10">
        <v>0.1202285630324167</v>
      </c>
      <c r="BH10">
        <f t="shared" si="11"/>
        <v>0.12635263871999999</v>
      </c>
      <c r="BI10">
        <v>48</v>
      </c>
      <c r="BJ10">
        <v>2.5678636489814212E-3</v>
      </c>
      <c r="BK10">
        <v>4.8411558047623459E-5</v>
      </c>
      <c r="BL10">
        <v>0.12726226389006909</v>
      </c>
      <c r="BM10">
        <f t="shared" si="12"/>
        <v>0.12635263871999999</v>
      </c>
      <c r="BN10">
        <v>48</v>
      </c>
      <c r="BO10">
        <v>1.4887905144781799E-3</v>
      </c>
      <c r="BP10">
        <v>4.7422946928012757E-3</v>
      </c>
      <c r="BQ10">
        <v>0.1416149660068998</v>
      </c>
      <c r="BR10">
        <f t="shared" si="13"/>
        <v>0.12635263871999999</v>
      </c>
      <c r="BS10">
        <v>48</v>
      </c>
      <c r="BT10">
        <v>1.899355970307594E-3</v>
      </c>
      <c r="BU10">
        <v>2.1971076822845199E-3</v>
      </c>
      <c r="BV10">
        <v>0.1258662620521806</v>
      </c>
      <c r="BW10">
        <f t="shared" si="14"/>
        <v>0.12635263871999999</v>
      </c>
      <c r="BX10">
        <v>48</v>
      </c>
      <c r="BY10">
        <v>4.6511322368510714E-3</v>
      </c>
      <c r="BZ10">
        <v>1.630074274270698E-3</v>
      </c>
      <c r="CA10">
        <v>0.13042739709473999</v>
      </c>
      <c r="CB10">
        <f t="shared" si="15"/>
        <v>0.12635263871999999</v>
      </c>
    </row>
    <row r="11" spans="1:80" x14ac:dyDescent="0.4">
      <c r="A11">
        <v>49</v>
      </c>
      <c r="B11">
        <v>6.6779697601968974E-3</v>
      </c>
      <c r="C11">
        <v>1.239926321104033E-3</v>
      </c>
      <c r="D11">
        <v>3.2446858316110827E-2</v>
      </c>
      <c r="E11">
        <f t="shared" si="0"/>
        <v>0.12635263871999999</v>
      </c>
      <c r="F11">
        <v>49</v>
      </c>
      <c r="G11">
        <v>-5.7947095927979326E-3</v>
      </c>
      <c r="H11">
        <v>-1.9011261758476569E-3</v>
      </c>
      <c r="I11">
        <v>1.6023313036641632E-2</v>
      </c>
      <c r="J11">
        <f t="shared" si="1"/>
        <v>0.12635263871999999</v>
      </c>
      <c r="K11">
        <v>49</v>
      </c>
      <c r="L11">
        <v>9.9291296601420415E-2</v>
      </c>
      <c r="M11">
        <v>-5.2289645041309826E-3</v>
      </c>
      <c r="N11">
        <v>5.302816346409665E-3</v>
      </c>
      <c r="O11">
        <f t="shared" si="2"/>
        <v>0.12635263871999999</v>
      </c>
      <c r="P11">
        <v>49</v>
      </c>
      <c r="Q11">
        <v>3.2572924917966279E-3</v>
      </c>
      <c r="R11">
        <v>6.4905267743650824E-3</v>
      </c>
      <c r="S11">
        <v>5.735506431403966E-2</v>
      </c>
      <c r="T11">
        <f t="shared" si="3"/>
        <v>0.12635263871999999</v>
      </c>
      <c r="U11">
        <v>49</v>
      </c>
      <c r="V11">
        <v>2.1538326287348549E-4</v>
      </c>
      <c r="W11">
        <v>6.3794140800437493E-3</v>
      </c>
      <c r="X11">
        <v>7.288399518245274E-2</v>
      </c>
      <c r="Y11">
        <f t="shared" si="4"/>
        <v>0.12635263871999999</v>
      </c>
      <c r="Z11">
        <v>49</v>
      </c>
      <c r="AA11">
        <v>1.3463654269724159E-3</v>
      </c>
      <c r="AB11">
        <v>-5.1259067102340438E-3</v>
      </c>
      <c r="AC11">
        <v>6.5734027320763208E-2</v>
      </c>
      <c r="AD11">
        <f t="shared" si="5"/>
        <v>0.12635263871999999</v>
      </c>
      <c r="AE11">
        <v>49</v>
      </c>
      <c r="AF11">
        <v>8.6968327274999056E-3</v>
      </c>
      <c r="AG11">
        <v>-2.2053784841868751E-3</v>
      </c>
      <c r="AH11">
        <v>0.10231660600956451</v>
      </c>
      <c r="AI11">
        <f t="shared" si="6"/>
        <v>0.12635263871999999</v>
      </c>
      <c r="AJ11">
        <v>49</v>
      </c>
      <c r="AK11">
        <v>5.4897045040045306E-3</v>
      </c>
      <c r="AL11">
        <v>2.4565116078519001E-4</v>
      </c>
      <c r="AM11">
        <v>0.1098208605694319</v>
      </c>
      <c r="AN11">
        <f t="shared" si="7"/>
        <v>0.12635263871999999</v>
      </c>
      <c r="AO11">
        <v>49</v>
      </c>
      <c r="AP11">
        <v>5.981874277513931E-3</v>
      </c>
      <c r="AQ11">
        <v>8.6941124849789636E-3</v>
      </c>
      <c r="AR11">
        <v>0.12480847456399111</v>
      </c>
      <c r="AS11">
        <f t="shared" si="8"/>
        <v>0.12635263871999999</v>
      </c>
      <c r="AT11">
        <v>49</v>
      </c>
      <c r="AU11">
        <v>-1.1204208381228071E-3</v>
      </c>
      <c r="AV11">
        <v>-3.9361936720798711E-3</v>
      </c>
      <c r="AW11">
        <v>0.12582499556986021</v>
      </c>
      <c r="AX11">
        <f t="shared" si="9"/>
        <v>0.12635263871999999</v>
      </c>
      <c r="AY11">
        <v>49</v>
      </c>
      <c r="AZ11">
        <v>5.9383962456038067E-3</v>
      </c>
      <c r="BA11">
        <v>-3.2272415420481252E-3</v>
      </c>
      <c r="BB11">
        <v>0.1322698565827029</v>
      </c>
      <c r="BC11">
        <f t="shared" si="10"/>
        <v>0.12635263871999999</v>
      </c>
      <c r="BD11">
        <v>49</v>
      </c>
      <c r="BE11">
        <v>1.9965394753047282E-3</v>
      </c>
      <c r="BF11">
        <v>-6.8136967898715988E-3</v>
      </c>
      <c r="BG11">
        <v>0.13137880263579971</v>
      </c>
      <c r="BH11">
        <f t="shared" si="11"/>
        <v>0.12635263871999999</v>
      </c>
      <c r="BI11">
        <v>49</v>
      </c>
      <c r="BJ11">
        <v>5.1902832405117489E-3</v>
      </c>
      <c r="BK11">
        <v>-5.4437092675444082E-3</v>
      </c>
      <c r="BL11">
        <v>0.1436793325893575</v>
      </c>
      <c r="BM11">
        <f t="shared" si="12"/>
        <v>0.12635263871999999</v>
      </c>
      <c r="BN11">
        <v>49</v>
      </c>
      <c r="BO11">
        <v>-1.4825662091160249E-2</v>
      </c>
      <c r="BP11">
        <v>-3.4920794896137171E-3</v>
      </c>
      <c r="BQ11">
        <v>0.15012432526516781</v>
      </c>
      <c r="BR11">
        <f t="shared" si="13"/>
        <v>0.12635263871999999</v>
      </c>
      <c r="BS11">
        <v>49</v>
      </c>
      <c r="BT11">
        <v>1.8796379439999301E-3</v>
      </c>
      <c r="BU11">
        <v>5.3187040997480003E-3</v>
      </c>
      <c r="BV11">
        <v>0.14328169065943569</v>
      </c>
      <c r="BW11">
        <f t="shared" si="14"/>
        <v>0.12635263871999999</v>
      </c>
      <c r="BX11">
        <v>49</v>
      </c>
      <c r="BY11">
        <v>-7.9491646785077672E-3</v>
      </c>
      <c r="BZ11">
        <v>-9.1743085704281049E-3</v>
      </c>
      <c r="CA11">
        <v>0.149772443396887</v>
      </c>
      <c r="CB11">
        <f t="shared" si="15"/>
        <v>0.12635263871999999</v>
      </c>
    </row>
    <row r="12" spans="1:80" x14ac:dyDescent="0.4">
      <c r="A12">
        <v>50</v>
      </c>
      <c r="B12">
        <v>-2.476136935474688E-3</v>
      </c>
      <c r="C12">
        <v>-3.592652305197808E-3</v>
      </c>
      <c r="D12">
        <v>4.17721710129643E-2</v>
      </c>
      <c r="E12">
        <f t="shared" si="0"/>
        <v>0.12635263871999999</v>
      </c>
      <c r="F12">
        <v>50</v>
      </c>
      <c r="G12">
        <v>-2.9726334105211099E-3</v>
      </c>
      <c r="H12">
        <v>1.6107542640750401E-3</v>
      </c>
      <c r="I12">
        <v>1.766941703624916E-2</v>
      </c>
      <c r="J12">
        <f t="shared" si="1"/>
        <v>0.12635263871999999</v>
      </c>
      <c r="K12">
        <v>50</v>
      </c>
      <c r="L12">
        <v>-3.041518112673283E-3</v>
      </c>
      <c r="M12">
        <v>5.4902577721965143E-3</v>
      </c>
      <c r="N12">
        <v>4.3933198118024423E-2</v>
      </c>
      <c r="O12">
        <f t="shared" si="2"/>
        <v>0.12635263871999999</v>
      </c>
      <c r="P12">
        <v>50</v>
      </c>
      <c r="Q12">
        <v>-8.9841509991165844E-3</v>
      </c>
      <c r="R12">
        <v>1.234150164728784E-3</v>
      </c>
      <c r="S12">
        <v>6.9393270845486993E-2</v>
      </c>
      <c r="T12">
        <f t="shared" si="3"/>
        <v>0.12635263871999999</v>
      </c>
      <c r="U12">
        <v>50</v>
      </c>
      <c r="V12">
        <v>2.1063039791998739E-4</v>
      </c>
      <c r="W12">
        <v>2.705326951199614E-3</v>
      </c>
      <c r="X12">
        <v>5.7777818965811661E-2</v>
      </c>
      <c r="Y12">
        <f t="shared" si="4"/>
        <v>0.12635263871999999</v>
      </c>
      <c r="Z12">
        <v>50</v>
      </c>
      <c r="AA12">
        <v>-1.109746992643346E-3</v>
      </c>
      <c r="AB12">
        <v>4.2672291342691471E-4</v>
      </c>
      <c r="AC12">
        <v>8.8068373809115183E-2</v>
      </c>
      <c r="AD12">
        <f t="shared" si="5"/>
        <v>0.12635263871999999</v>
      </c>
      <c r="AE12">
        <v>50</v>
      </c>
      <c r="AF12">
        <v>8.5323912007554941E-3</v>
      </c>
      <c r="AG12">
        <v>-1.891854269255745E-3</v>
      </c>
      <c r="AH12">
        <v>0.104453442358848</v>
      </c>
      <c r="AI12">
        <f t="shared" si="6"/>
        <v>0.12635263871999999</v>
      </c>
      <c r="AJ12">
        <v>50</v>
      </c>
      <c r="AK12">
        <v>-1.608330160644583E-3</v>
      </c>
      <c r="AL12">
        <v>-5.0807791218700459E-3</v>
      </c>
      <c r="AM12">
        <v>0.1185356662208097</v>
      </c>
      <c r="AN12">
        <f t="shared" si="7"/>
        <v>0.12635263871999999</v>
      </c>
      <c r="AO12">
        <v>50</v>
      </c>
      <c r="AP12">
        <v>8.4222721222949578E-4</v>
      </c>
      <c r="AQ12">
        <v>-2.0971800684483921E-3</v>
      </c>
      <c r="AR12">
        <v>0.1283475903258533</v>
      </c>
      <c r="AS12">
        <f t="shared" si="8"/>
        <v>0.12635263871999999</v>
      </c>
      <c r="AT12">
        <v>50</v>
      </c>
      <c r="AU12">
        <v>2.3995168546047971E-3</v>
      </c>
      <c r="AV12">
        <v>-2.2548117145798879E-4</v>
      </c>
      <c r="AW12">
        <v>0.12690023499016889</v>
      </c>
      <c r="AX12">
        <f t="shared" si="9"/>
        <v>0.12635263871999999</v>
      </c>
      <c r="AY12">
        <v>50</v>
      </c>
      <c r="AZ12">
        <v>3.9135512211582483E-3</v>
      </c>
      <c r="BA12">
        <v>-6.6462308702987831E-3</v>
      </c>
      <c r="BB12">
        <v>0.1427291189309372</v>
      </c>
      <c r="BC12">
        <f t="shared" si="10"/>
        <v>0.12635263871999999</v>
      </c>
      <c r="BD12">
        <v>50</v>
      </c>
      <c r="BE12">
        <v>1.597624941287843E-3</v>
      </c>
      <c r="BF12">
        <v>-1.737305841455963E-3</v>
      </c>
      <c r="BG12">
        <v>0.14813054346972149</v>
      </c>
      <c r="BH12">
        <f t="shared" si="11"/>
        <v>0.12635263871999999</v>
      </c>
      <c r="BI12">
        <v>50</v>
      </c>
      <c r="BJ12">
        <v>-4.5351296771687478E-4</v>
      </c>
      <c r="BK12">
        <v>8.5257115739041547E-5</v>
      </c>
      <c r="BL12">
        <v>0.14134160206312549</v>
      </c>
      <c r="BM12">
        <f t="shared" si="12"/>
        <v>0.12635263871999999</v>
      </c>
      <c r="BN12">
        <v>50</v>
      </c>
      <c r="BO12">
        <v>-4.1589431095613088E-3</v>
      </c>
      <c r="BP12">
        <v>1.880043683023263E-3</v>
      </c>
      <c r="BQ12">
        <v>0.15927585075379391</v>
      </c>
      <c r="BR12">
        <f t="shared" si="13"/>
        <v>0.12635263871999999</v>
      </c>
      <c r="BS12">
        <v>50</v>
      </c>
      <c r="BT12">
        <v>5.3781866551303658E-3</v>
      </c>
      <c r="BU12">
        <v>7.5928424881535721E-3</v>
      </c>
      <c r="BV12">
        <v>0.17164979719862539</v>
      </c>
      <c r="BW12">
        <f t="shared" si="14"/>
        <v>0.12635263871999999</v>
      </c>
      <c r="BX12">
        <v>50</v>
      </c>
      <c r="BY12">
        <v>-3.3467431626846211E-3</v>
      </c>
      <c r="BZ12">
        <v>-4.9631222919175851E-4</v>
      </c>
      <c r="CA12">
        <v>0.17247368394046489</v>
      </c>
      <c r="CB12">
        <f t="shared" si="15"/>
        <v>0.12635263871999999</v>
      </c>
    </row>
    <row r="13" spans="1:80" x14ac:dyDescent="0.4">
      <c r="A13">
        <v>51</v>
      </c>
      <c r="B13">
        <v>3.9386214747204884E-3</v>
      </c>
      <c r="C13">
        <v>-5.0312689964815147E-3</v>
      </c>
      <c r="D13">
        <v>4.0582948680685647E-2</v>
      </c>
      <c r="E13">
        <f t="shared" si="0"/>
        <v>0.12635263871999999</v>
      </c>
      <c r="F13">
        <v>51</v>
      </c>
      <c r="G13">
        <v>-9.6674485072205663E-3</v>
      </c>
      <c r="H13">
        <v>-2.9097868085568128E-3</v>
      </c>
      <c r="I13">
        <v>2.7216153427323048E-2</v>
      </c>
      <c r="J13">
        <f t="shared" si="1"/>
        <v>0.12635263871999999</v>
      </c>
      <c r="K13">
        <v>51</v>
      </c>
      <c r="L13">
        <v>7.4640856608159337E-3</v>
      </c>
      <c r="M13">
        <v>4.2553084604875068E-3</v>
      </c>
      <c r="N13">
        <v>1.6319228361032941E-2</v>
      </c>
      <c r="O13">
        <f t="shared" si="2"/>
        <v>0.12635263871999999</v>
      </c>
      <c r="P13">
        <v>51</v>
      </c>
      <c r="Q13">
        <v>8.8337465593869412E-4</v>
      </c>
      <c r="R13">
        <v>-9.1045991796001868E-3</v>
      </c>
      <c r="S13">
        <v>4.2984367123708303E-2</v>
      </c>
      <c r="T13">
        <f t="shared" si="3"/>
        <v>0.12635263871999999</v>
      </c>
      <c r="U13">
        <v>51</v>
      </c>
      <c r="V13">
        <v>-5.0755744242164487E-3</v>
      </c>
      <c r="W13">
        <v>-9.7724962457143745E-4</v>
      </c>
      <c r="X13">
        <v>5.3456934983760238E-2</v>
      </c>
      <c r="Y13">
        <f t="shared" si="4"/>
        <v>0.12635263871999999</v>
      </c>
      <c r="Z13">
        <v>51</v>
      </c>
      <c r="AA13">
        <v>-8.5647781732674337E-3</v>
      </c>
      <c r="AB13">
        <v>3.608725913398495E-3</v>
      </c>
      <c r="AC13">
        <v>6.6415376451257196E-2</v>
      </c>
      <c r="AD13">
        <f t="shared" si="5"/>
        <v>0.12635263871999999</v>
      </c>
      <c r="AE13">
        <v>51</v>
      </c>
      <c r="AF13">
        <v>5.8078332967404526E-3</v>
      </c>
      <c r="AG13">
        <v>-5.4185705081784101E-3</v>
      </c>
      <c r="AH13">
        <v>9.9629514131574115E-2</v>
      </c>
      <c r="AI13">
        <f t="shared" si="6"/>
        <v>0.12635263871999999</v>
      </c>
      <c r="AJ13">
        <v>51</v>
      </c>
      <c r="AK13">
        <v>4.1663585565785404E-3</v>
      </c>
      <c r="AL13">
        <v>-2.6436311044936642E-3</v>
      </c>
      <c r="AM13">
        <v>0.11529637798731759</v>
      </c>
      <c r="AN13">
        <f t="shared" si="7"/>
        <v>0.12635263871999999</v>
      </c>
      <c r="AO13">
        <v>51</v>
      </c>
      <c r="AP13">
        <v>1.106391818101617E-3</v>
      </c>
      <c r="AQ13">
        <v>1.6404206222056739E-4</v>
      </c>
      <c r="AR13">
        <v>0.1194267152781941</v>
      </c>
      <c r="AS13">
        <f t="shared" si="8"/>
        <v>0.12635263871999999</v>
      </c>
      <c r="AT13">
        <v>51</v>
      </c>
      <c r="AU13">
        <v>-3.1957508842059561E-4</v>
      </c>
      <c r="AV13">
        <v>4.2830581578530728E-3</v>
      </c>
      <c r="AW13">
        <v>0.12968857439210069</v>
      </c>
      <c r="AX13">
        <f t="shared" si="9"/>
        <v>0.12635263871999999</v>
      </c>
      <c r="AY13">
        <v>51</v>
      </c>
      <c r="AZ13">
        <v>-3.626232697297822E-3</v>
      </c>
      <c r="BA13">
        <v>-8.0133559673675678E-3</v>
      </c>
      <c r="BB13">
        <v>0.1338094019957739</v>
      </c>
      <c r="BC13">
        <f t="shared" si="10"/>
        <v>0.12635263871999999</v>
      </c>
      <c r="BD13">
        <v>51</v>
      </c>
      <c r="BE13">
        <v>2.310656155107985E-3</v>
      </c>
      <c r="BF13">
        <v>-4.9411194020941868E-3</v>
      </c>
      <c r="BG13">
        <v>0.1525607356494677</v>
      </c>
      <c r="BH13">
        <f t="shared" si="11"/>
        <v>0.12635263871999999</v>
      </c>
      <c r="BI13">
        <v>51</v>
      </c>
      <c r="BJ13">
        <v>-1.4639581773395491E-3</v>
      </c>
      <c r="BK13">
        <v>-3.503234451682618E-3</v>
      </c>
      <c r="BL13">
        <v>0.15125974490137889</v>
      </c>
      <c r="BM13">
        <f t="shared" si="12"/>
        <v>0.12635263871999999</v>
      </c>
      <c r="BN13">
        <v>51</v>
      </c>
      <c r="BO13">
        <v>1.355646487091842E-3</v>
      </c>
      <c r="BP13">
        <v>-2.1040464887531031E-3</v>
      </c>
      <c r="BQ13">
        <v>0.16111228183187459</v>
      </c>
      <c r="BR13">
        <f t="shared" si="13"/>
        <v>0.12635263871999999</v>
      </c>
      <c r="BS13">
        <v>51</v>
      </c>
      <c r="BT13">
        <v>-3.3480904011966321E-3</v>
      </c>
      <c r="BU13">
        <v>-1.006962854646978E-2</v>
      </c>
      <c r="BV13">
        <v>0.15583700739606671</v>
      </c>
      <c r="BW13">
        <f t="shared" si="14"/>
        <v>0.12635263871999999</v>
      </c>
      <c r="BX13">
        <v>51</v>
      </c>
      <c r="BY13">
        <v>2.6991102568166639E-4</v>
      </c>
      <c r="BZ13">
        <v>-4.4168699603577494E-3</v>
      </c>
      <c r="CA13">
        <v>0.16846580416440879</v>
      </c>
      <c r="CB13">
        <f t="shared" si="15"/>
        <v>0.12635263871999999</v>
      </c>
    </row>
    <row r="14" spans="1:80" x14ac:dyDescent="0.4">
      <c r="A14">
        <v>52</v>
      </c>
      <c r="B14">
        <v>-3.738722004375528E-3</v>
      </c>
      <c r="C14">
        <v>-3.003330839420588E-3</v>
      </c>
      <c r="D14">
        <v>4.172363461561082E-3</v>
      </c>
      <c r="E14">
        <f t="shared" si="0"/>
        <v>0.12635263871999999</v>
      </c>
      <c r="F14">
        <v>52</v>
      </c>
      <c r="G14">
        <v>-7.3355346886682131E-3</v>
      </c>
      <c r="H14">
        <v>1.0430257286372639E-2</v>
      </c>
      <c r="I14">
        <v>2.2927755757144459E-2</v>
      </c>
      <c r="J14">
        <f t="shared" si="1"/>
        <v>0.12635263871999999</v>
      </c>
      <c r="K14">
        <v>52</v>
      </c>
      <c r="L14">
        <v>5.6529811371852246E-3</v>
      </c>
      <c r="M14">
        <v>7.7352180295496798E-3</v>
      </c>
      <c r="N14">
        <v>3.3774035691952801E-2</v>
      </c>
      <c r="O14">
        <f t="shared" si="2"/>
        <v>0.12635263871999999</v>
      </c>
      <c r="P14">
        <v>52</v>
      </c>
      <c r="Q14">
        <v>-1.189365861648483E-2</v>
      </c>
      <c r="R14">
        <v>2.8536816322175321E-3</v>
      </c>
      <c r="S14">
        <v>3.989264416238221E-2</v>
      </c>
      <c r="T14">
        <f t="shared" si="3"/>
        <v>0.12635263871999999</v>
      </c>
      <c r="U14">
        <v>52</v>
      </c>
      <c r="V14">
        <v>2.5648681186570178E-4</v>
      </c>
      <c r="W14">
        <v>6.7222481836511101E-3</v>
      </c>
      <c r="X14">
        <v>5.6908433598779229E-2</v>
      </c>
      <c r="Y14">
        <f t="shared" si="4"/>
        <v>0.12635263871999999</v>
      </c>
      <c r="Z14">
        <v>52</v>
      </c>
      <c r="AA14">
        <v>-1.5655694658837751E-3</v>
      </c>
      <c r="AB14">
        <v>1.085184008736844E-3</v>
      </c>
      <c r="AC14">
        <v>8.0205194278510861E-2</v>
      </c>
      <c r="AD14">
        <f t="shared" si="5"/>
        <v>0.12635263871999999</v>
      </c>
      <c r="AE14">
        <v>52</v>
      </c>
      <c r="AF14">
        <v>2.1872631748037301E-3</v>
      </c>
      <c r="AG14">
        <v>-1.0767503145538881E-2</v>
      </c>
      <c r="AH14">
        <v>8.5753517020302303E-2</v>
      </c>
      <c r="AI14">
        <f t="shared" si="6"/>
        <v>0.12635263871999999</v>
      </c>
      <c r="AJ14">
        <v>52</v>
      </c>
      <c r="AK14">
        <v>3.3835300571707799E-3</v>
      </c>
      <c r="AL14">
        <v>5.6040154749780521E-5</v>
      </c>
      <c r="AM14">
        <v>0.10517165094169589</v>
      </c>
      <c r="AN14">
        <f t="shared" si="7"/>
        <v>0.12635263871999999</v>
      </c>
      <c r="AO14">
        <v>52</v>
      </c>
      <c r="AP14">
        <v>1.7078980317184279E-2</v>
      </c>
      <c r="AQ14">
        <v>-2.4035430179424321E-4</v>
      </c>
      <c r="AR14">
        <v>0.1021844062898835</v>
      </c>
      <c r="AS14">
        <f t="shared" si="8"/>
        <v>0.12635263871999999</v>
      </c>
      <c r="AT14">
        <v>52</v>
      </c>
      <c r="AU14">
        <v>5.713271298736616E-3</v>
      </c>
      <c r="AV14">
        <v>-2.7960602947493221E-3</v>
      </c>
      <c r="AW14">
        <v>0.1340328955277203</v>
      </c>
      <c r="AX14">
        <f t="shared" si="9"/>
        <v>0.12635263871999999</v>
      </c>
      <c r="AY14">
        <v>52</v>
      </c>
      <c r="AZ14">
        <v>1.933715421880144E-3</v>
      </c>
      <c r="BA14">
        <v>-4.348006531555231E-3</v>
      </c>
      <c r="BB14">
        <v>0.1235996178796732</v>
      </c>
      <c r="BC14">
        <f t="shared" si="10"/>
        <v>0.12635263871999999</v>
      </c>
      <c r="BD14">
        <v>52</v>
      </c>
      <c r="BE14">
        <v>2.0203368785685809E-3</v>
      </c>
      <c r="BF14">
        <v>-3.674275584387121E-3</v>
      </c>
      <c r="BG14">
        <v>0.15794369919362841</v>
      </c>
      <c r="BH14">
        <f t="shared" si="11"/>
        <v>0.12635263871999999</v>
      </c>
      <c r="BI14">
        <v>52</v>
      </c>
      <c r="BJ14">
        <v>7.685617439457833E-4</v>
      </c>
      <c r="BK14">
        <v>4.2821170221895351E-5</v>
      </c>
      <c r="BL14">
        <v>0.16043543616968181</v>
      </c>
      <c r="BM14">
        <f t="shared" si="12"/>
        <v>0.12635263871999999</v>
      </c>
      <c r="BN14">
        <v>52</v>
      </c>
      <c r="BO14">
        <v>7.3431338617575984E-3</v>
      </c>
      <c r="BP14">
        <v>7.9730649830283915E-3</v>
      </c>
      <c r="BQ14">
        <v>0.1579811748258303</v>
      </c>
      <c r="BR14">
        <f t="shared" si="13"/>
        <v>0.12635263871999999</v>
      </c>
      <c r="BS14">
        <v>52</v>
      </c>
      <c r="BT14">
        <v>3.1291129142887951E-3</v>
      </c>
      <c r="BU14">
        <v>1.073883073339957E-2</v>
      </c>
      <c r="BV14">
        <v>0.16085483113350921</v>
      </c>
      <c r="BW14">
        <f t="shared" si="14"/>
        <v>0.12635263871999999</v>
      </c>
      <c r="BX14">
        <v>52</v>
      </c>
      <c r="BY14">
        <v>3.9190566989633826E-3</v>
      </c>
      <c r="BZ14">
        <v>-7.8631073922881788E-3</v>
      </c>
      <c r="CA14">
        <v>0.16729663767063821</v>
      </c>
      <c r="CB14">
        <f t="shared" si="15"/>
        <v>0.12635263871999999</v>
      </c>
    </row>
    <row r="15" spans="1:80" x14ac:dyDescent="0.4">
      <c r="A15">
        <v>53</v>
      </c>
      <c r="B15">
        <v>8.384433304075258E-4</v>
      </c>
      <c r="C15">
        <v>8.7819378328688E-3</v>
      </c>
      <c r="D15">
        <v>2.0507719225255312E-2</v>
      </c>
      <c r="E15">
        <f t="shared" si="0"/>
        <v>0.12635263871999999</v>
      </c>
      <c r="F15">
        <v>53</v>
      </c>
      <c r="G15">
        <v>7.5172689798054331E-4</v>
      </c>
      <c r="H15">
        <v>2.0490536746794658E-3</v>
      </c>
      <c r="I15">
        <v>8.3609286695144683E-3</v>
      </c>
      <c r="J15">
        <f t="shared" si="1"/>
        <v>0.12635263871999999</v>
      </c>
      <c r="K15">
        <v>53</v>
      </c>
      <c r="L15">
        <v>-6.9971140444603274E-3</v>
      </c>
      <c r="M15">
        <v>3.2811995194396149E-3</v>
      </c>
      <c r="N15">
        <v>3.8391196059806697E-2</v>
      </c>
      <c r="O15">
        <f t="shared" si="2"/>
        <v>0.12635263871999999</v>
      </c>
      <c r="P15">
        <v>53</v>
      </c>
      <c r="Q15">
        <v>2.636204623861613E-3</v>
      </c>
      <c r="R15">
        <v>2.4437296068894411E-4</v>
      </c>
      <c r="S15">
        <v>4.6807431556710147E-2</v>
      </c>
      <c r="T15">
        <f t="shared" si="3"/>
        <v>0.12635263871999999</v>
      </c>
      <c r="U15">
        <v>53</v>
      </c>
      <c r="V15">
        <v>7.9332690472423469E-3</v>
      </c>
      <c r="W15">
        <v>-3.5073383776554369E-3</v>
      </c>
      <c r="X15">
        <v>5.4033673487033647E-2</v>
      </c>
      <c r="Y15">
        <f t="shared" si="4"/>
        <v>0.12635263871999999</v>
      </c>
      <c r="Z15">
        <v>53</v>
      </c>
      <c r="AA15">
        <v>8.8742037005520315E-4</v>
      </c>
      <c r="AB15">
        <v>3.4864974500786278E-4</v>
      </c>
      <c r="AC15">
        <v>7.4719773127704489E-2</v>
      </c>
      <c r="AD15">
        <f t="shared" si="5"/>
        <v>0.12635263871999999</v>
      </c>
      <c r="AE15">
        <v>53</v>
      </c>
      <c r="AF15">
        <v>-7.3640268655954114E-3</v>
      </c>
      <c r="AG15">
        <v>-4.6121504758694348E-3</v>
      </c>
      <c r="AH15">
        <v>0.1049531957415351</v>
      </c>
      <c r="AI15">
        <f t="shared" si="6"/>
        <v>0.12635263871999999</v>
      </c>
      <c r="AJ15">
        <v>53</v>
      </c>
      <c r="AK15">
        <v>2.5622626139910291E-3</v>
      </c>
      <c r="AL15">
        <v>1.264418336170301E-3</v>
      </c>
      <c r="AM15">
        <v>0.10776575627479559</v>
      </c>
      <c r="AN15">
        <f t="shared" si="7"/>
        <v>0.12635263871999999</v>
      </c>
      <c r="AO15">
        <v>53</v>
      </c>
      <c r="AP15">
        <v>1.144773187455672E-3</v>
      </c>
      <c r="AQ15">
        <v>-2.117976417449314E-3</v>
      </c>
      <c r="AR15">
        <v>0.13032213207251381</v>
      </c>
      <c r="AS15">
        <f t="shared" si="8"/>
        <v>0.12635263871999999</v>
      </c>
      <c r="AT15">
        <v>53</v>
      </c>
      <c r="AU15">
        <v>1.094055206264798E-3</v>
      </c>
      <c r="AV15">
        <v>-2.002907575479176E-3</v>
      </c>
      <c r="AW15">
        <v>0.13087139355711869</v>
      </c>
      <c r="AX15">
        <f t="shared" si="9"/>
        <v>0.12635263871999999</v>
      </c>
      <c r="AY15">
        <v>53</v>
      </c>
      <c r="AZ15">
        <v>-4.8696635483067834E-3</v>
      </c>
      <c r="BA15">
        <v>-2.3280617273922161E-3</v>
      </c>
      <c r="BB15">
        <v>0.1398732461128728</v>
      </c>
      <c r="BC15">
        <f t="shared" si="10"/>
        <v>0.12635263871999999</v>
      </c>
      <c r="BD15">
        <v>53</v>
      </c>
      <c r="BE15">
        <v>6.1683909844171348E-3</v>
      </c>
      <c r="BF15">
        <v>2.0161818376166979E-3</v>
      </c>
      <c r="BG15">
        <v>0.15010678696760829</v>
      </c>
      <c r="BH15">
        <f t="shared" si="11"/>
        <v>0.12635263871999999</v>
      </c>
      <c r="BI15">
        <v>53</v>
      </c>
      <c r="BJ15">
        <v>6.3804795938467414E-3</v>
      </c>
      <c r="BK15">
        <v>-7.7950828274425286E-4</v>
      </c>
      <c r="BL15">
        <v>0.15256169726113489</v>
      </c>
      <c r="BM15">
        <f t="shared" si="12"/>
        <v>0.12635263871999999</v>
      </c>
      <c r="BN15">
        <v>53</v>
      </c>
      <c r="BO15">
        <v>-5.9520386512277304E-3</v>
      </c>
      <c r="BP15">
        <v>5.8170080718990954E-3</v>
      </c>
      <c r="BQ15">
        <v>0.1727867276479069</v>
      </c>
      <c r="BR15">
        <f t="shared" si="13"/>
        <v>0.12635263871999999</v>
      </c>
      <c r="BS15">
        <v>53</v>
      </c>
      <c r="BT15">
        <v>-2.3813004071696611E-3</v>
      </c>
      <c r="BU15">
        <v>1.06092116310273E-2</v>
      </c>
      <c r="BV15">
        <v>0.18806782422623181</v>
      </c>
      <c r="BW15">
        <f t="shared" si="14"/>
        <v>0.12635263871999999</v>
      </c>
      <c r="BX15">
        <v>53</v>
      </c>
      <c r="BY15">
        <v>-4.5482260639913112E-3</v>
      </c>
      <c r="BZ15">
        <v>1.347898141835744E-3</v>
      </c>
      <c r="CA15">
        <v>0.18241487680153551</v>
      </c>
      <c r="CB15">
        <f t="shared" si="15"/>
        <v>0.12635263871999999</v>
      </c>
    </row>
    <row r="16" spans="1:80" x14ac:dyDescent="0.4">
      <c r="A16">
        <v>54</v>
      </c>
      <c r="B16">
        <v>3.792811777022845E-3</v>
      </c>
      <c r="C16">
        <v>9.1572789601211029E-4</v>
      </c>
      <c r="D16">
        <v>1.6503348164929869E-2</v>
      </c>
      <c r="E16">
        <f t="shared" si="0"/>
        <v>0.12635263871999999</v>
      </c>
      <c r="F16">
        <v>54</v>
      </c>
      <c r="G16">
        <v>2.876320739193331E-3</v>
      </c>
      <c r="H16">
        <v>5.9384797882627034E-3</v>
      </c>
      <c r="I16">
        <v>1.1928380017377021E-2</v>
      </c>
      <c r="J16">
        <f t="shared" si="1"/>
        <v>0.12635263871999999</v>
      </c>
      <c r="K16">
        <v>54</v>
      </c>
      <c r="L16">
        <v>-1.3854398396706019E-2</v>
      </c>
      <c r="M16">
        <v>-1.041772002494213E-2</v>
      </c>
      <c r="N16">
        <v>1.385715905535672E-2</v>
      </c>
      <c r="O16">
        <f t="shared" si="2"/>
        <v>0.12635263871999999</v>
      </c>
      <c r="P16">
        <v>54</v>
      </c>
      <c r="Q16">
        <v>4.3634107350351836E-3</v>
      </c>
      <c r="R16">
        <v>2.8839170406989869E-3</v>
      </c>
      <c r="S16">
        <v>3.7419856576550663E-2</v>
      </c>
      <c r="T16">
        <f t="shared" si="3"/>
        <v>0.12635263871999999</v>
      </c>
      <c r="U16">
        <v>54</v>
      </c>
      <c r="V16">
        <v>5.8993498167529534E-3</v>
      </c>
      <c r="W16">
        <v>9.4897567036530839E-3</v>
      </c>
      <c r="X16">
        <v>5.4970068089118827E-2</v>
      </c>
      <c r="Y16">
        <f t="shared" si="4"/>
        <v>0.12635263871999999</v>
      </c>
      <c r="Z16">
        <v>54</v>
      </c>
      <c r="AA16">
        <v>5.4443620736721512E-3</v>
      </c>
      <c r="AB16">
        <v>1.404929861255874E-2</v>
      </c>
      <c r="AC16">
        <v>6.6416817249030619E-2</v>
      </c>
      <c r="AD16">
        <f t="shared" si="5"/>
        <v>0.12635263871999999</v>
      </c>
      <c r="AE16">
        <v>54</v>
      </c>
      <c r="AF16">
        <v>1.183651561132927E-3</v>
      </c>
      <c r="AG16">
        <v>1.2007328983332109E-3</v>
      </c>
      <c r="AH16">
        <v>9.248402284267386E-2</v>
      </c>
      <c r="AI16">
        <f t="shared" si="6"/>
        <v>0.12635263871999999</v>
      </c>
      <c r="AJ16">
        <v>54</v>
      </c>
      <c r="AK16">
        <v>8.4776693131527418E-3</v>
      </c>
      <c r="AL16">
        <v>5.6599648937581681E-4</v>
      </c>
      <c r="AM16">
        <v>0.1067411758672419</v>
      </c>
      <c r="AN16">
        <f t="shared" si="7"/>
        <v>0.12635263871999999</v>
      </c>
      <c r="AO16">
        <v>54</v>
      </c>
      <c r="AP16">
        <v>7.892753356077602E-3</v>
      </c>
      <c r="AQ16">
        <v>-1.156805505416436E-3</v>
      </c>
      <c r="AR16">
        <v>0.1120226227634142</v>
      </c>
      <c r="AS16">
        <f t="shared" si="8"/>
        <v>0.12635263871999999</v>
      </c>
      <c r="AT16">
        <v>54</v>
      </c>
      <c r="AU16">
        <v>5.4119214231269901E-3</v>
      </c>
      <c r="AV16">
        <v>-1.228232333257191E-3</v>
      </c>
      <c r="AW16">
        <v>0.12489002326804551</v>
      </c>
      <c r="AX16">
        <f t="shared" si="9"/>
        <v>0.12635263871999999</v>
      </c>
      <c r="AY16">
        <v>54</v>
      </c>
      <c r="AZ16">
        <v>-4.239243376328492E-4</v>
      </c>
      <c r="BA16">
        <v>-1.686233182752491E-3</v>
      </c>
      <c r="BB16">
        <v>0.14378073005217221</v>
      </c>
      <c r="BC16">
        <f t="shared" si="10"/>
        <v>0.12635263871999999</v>
      </c>
      <c r="BD16">
        <v>54</v>
      </c>
      <c r="BE16">
        <v>2.9492254998234779E-3</v>
      </c>
      <c r="BF16">
        <v>-4.5184563800486433E-3</v>
      </c>
      <c r="BG16">
        <v>0.13768163446927759</v>
      </c>
      <c r="BH16">
        <f t="shared" si="11"/>
        <v>0.12635263871999999</v>
      </c>
      <c r="BI16">
        <v>54</v>
      </c>
      <c r="BJ16">
        <v>1.0241511495588189E-3</v>
      </c>
      <c r="BK16">
        <v>-4.5938867288964668E-3</v>
      </c>
      <c r="BL16">
        <v>0.17284690348166229</v>
      </c>
      <c r="BM16">
        <f t="shared" si="12"/>
        <v>0.12635263871999999</v>
      </c>
      <c r="BN16">
        <v>54</v>
      </c>
      <c r="BO16">
        <v>7.2172350517510746E-3</v>
      </c>
      <c r="BP16">
        <v>-1.357938493639522E-3</v>
      </c>
      <c r="BQ16">
        <v>0.16604367242565671</v>
      </c>
      <c r="BR16">
        <f t="shared" si="13"/>
        <v>0.12635263871999999</v>
      </c>
      <c r="BS16">
        <v>54</v>
      </c>
      <c r="BT16">
        <v>-2.6394457341905281E-3</v>
      </c>
      <c r="BU16">
        <v>-2.1467848588142859E-3</v>
      </c>
      <c r="BV16">
        <v>0.180363230776561</v>
      </c>
      <c r="BW16">
        <f t="shared" si="14"/>
        <v>0.12635263871999999</v>
      </c>
      <c r="BX16">
        <v>54</v>
      </c>
      <c r="BY16">
        <v>7.8445239798881992E-3</v>
      </c>
      <c r="BZ16">
        <v>-4.993851356634273E-3</v>
      </c>
      <c r="CA16">
        <v>0.1905142806319868</v>
      </c>
      <c r="CB16">
        <f t="shared" si="15"/>
        <v>0.12635263871999999</v>
      </c>
    </row>
    <row r="17" spans="1:80" x14ac:dyDescent="0.4">
      <c r="A17">
        <v>55</v>
      </c>
      <c r="B17">
        <v>3.3047904130573168E-3</v>
      </c>
      <c r="C17">
        <v>1.2306251782454661E-2</v>
      </c>
      <c r="D17">
        <v>2.8539646276051628E-3</v>
      </c>
      <c r="E17">
        <f t="shared" si="0"/>
        <v>0.12635263871999999</v>
      </c>
      <c r="F17">
        <v>55</v>
      </c>
      <c r="G17">
        <v>1.3811206632759251E-2</v>
      </c>
      <c r="H17">
        <v>-1.0208059675804969E-3</v>
      </c>
      <c r="I17">
        <v>1.1805374651758811E-2</v>
      </c>
      <c r="J17">
        <f t="shared" si="1"/>
        <v>0.12635263871999999</v>
      </c>
      <c r="K17">
        <v>55</v>
      </c>
      <c r="L17">
        <v>4.4255817651247381E-4</v>
      </c>
      <c r="M17">
        <v>3.7693374315610931E-3</v>
      </c>
      <c r="N17">
        <v>4.8039040151479001E-2</v>
      </c>
      <c r="O17">
        <f t="shared" si="2"/>
        <v>0.12635263871999999</v>
      </c>
      <c r="P17">
        <v>55</v>
      </c>
      <c r="Q17">
        <v>-5.7052821506650064E-3</v>
      </c>
      <c r="R17">
        <v>-4.0832295858609802E-3</v>
      </c>
      <c r="S17">
        <v>3.2315449098986399E-2</v>
      </c>
      <c r="T17">
        <f t="shared" si="3"/>
        <v>0.12635263871999999</v>
      </c>
      <c r="U17">
        <v>55</v>
      </c>
      <c r="V17">
        <v>6.1026893198398262E-3</v>
      </c>
      <c r="W17">
        <v>-1.033563592357618E-3</v>
      </c>
      <c r="X17">
        <v>7.8438736882135346E-2</v>
      </c>
      <c r="Y17">
        <f t="shared" si="4"/>
        <v>0.12635263871999999</v>
      </c>
      <c r="Z17">
        <v>55</v>
      </c>
      <c r="AA17">
        <v>-5.7665549158251433E-3</v>
      </c>
      <c r="AB17">
        <v>3.6340584068692921E-3</v>
      </c>
      <c r="AC17">
        <v>9.4306384130899326E-2</v>
      </c>
      <c r="AD17">
        <f t="shared" si="5"/>
        <v>0.12635263871999999</v>
      </c>
      <c r="AE17">
        <v>55</v>
      </c>
      <c r="AF17">
        <v>3.4929918384863381E-3</v>
      </c>
      <c r="AG17">
        <v>-8.6672126959409963E-3</v>
      </c>
      <c r="AH17">
        <v>9.5951771112640513E-2</v>
      </c>
      <c r="AI17">
        <f t="shared" si="6"/>
        <v>0.12635263871999999</v>
      </c>
      <c r="AJ17">
        <v>55</v>
      </c>
      <c r="AK17">
        <v>1.7300037952454E-4</v>
      </c>
      <c r="AL17">
        <v>4.2920494952297236E-3</v>
      </c>
      <c r="AM17">
        <v>0.1170386329243833</v>
      </c>
      <c r="AN17">
        <f t="shared" si="7"/>
        <v>0.12635263871999999</v>
      </c>
      <c r="AO17">
        <v>55</v>
      </c>
      <c r="AP17">
        <v>5.6121530203596904E-3</v>
      </c>
      <c r="AQ17">
        <v>5.5518037186420921E-3</v>
      </c>
      <c r="AR17">
        <v>0.10843031770525879</v>
      </c>
      <c r="AS17">
        <f t="shared" si="8"/>
        <v>0.12635263871999999</v>
      </c>
      <c r="AT17">
        <v>55</v>
      </c>
      <c r="AU17">
        <v>3.4549444006907099E-3</v>
      </c>
      <c r="AV17">
        <v>6.2144215530937083E-3</v>
      </c>
      <c r="AW17">
        <v>0.1273429354159184</v>
      </c>
      <c r="AX17">
        <f t="shared" si="9"/>
        <v>0.12635263871999999</v>
      </c>
      <c r="AY17">
        <v>55</v>
      </c>
      <c r="AZ17">
        <v>1.966581929967349E-3</v>
      </c>
      <c r="BA17">
        <v>-5.855712033670195E-3</v>
      </c>
      <c r="BB17">
        <v>0.14021368003633131</v>
      </c>
      <c r="BC17">
        <f t="shared" si="10"/>
        <v>0.12635263871999999</v>
      </c>
      <c r="BD17">
        <v>55</v>
      </c>
      <c r="BE17">
        <v>6.22831863177603E-3</v>
      </c>
      <c r="BF17">
        <v>-4.137201849059708E-3</v>
      </c>
      <c r="BG17">
        <v>0.15458017634103169</v>
      </c>
      <c r="BH17">
        <f t="shared" si="11"/>
        <v>0.12635263871999999</v>
      </c>
      <c r="BI17">
        <v>55</v>
      </c>
      <c r="BJ17">
        <v>3.812424487440058E-3</v>
      </c>
      <c r="BK17">
        <v>-7.4054826300195241E-3</v>
      </c>
      <c r="BL17">
        <v>0.16632967392285561</v>
      </c>
      <c r="BM17">
        <f t="shared" si="12"/>
        <v>0.12635263871999999</v>
      </c>
      <c r="BN17">
        <v>55</v>
      </c>
      <c r="BO17">
        <v>-4.3382850233417911E-3</v>
      </c>
      <c r="BP17">
        <v>6.7752196820357281E-3</v>
      </c>
      <c r="BQ17">
        <v>0.18122818219863879</v>
      </c>
      <c r="BR17">
        <f t="shared" si="13"/>
        <v>0.12635263871999999</v>
      </c>
      <c r="BS17">
        <v>55</v>
      </c>
      <c r="BT17">
        <v>-2.313410260071677E-3</v>
      </c>
      <c r="BU17">
        <v>-6.3997497577064719E-4</v>
      </c>
      <c r="BV17">
        <v>0.18721651231513919</v>
      </c>
      <c r="BW17">
        <f t="shared" si="14"/>
        <v>0.12635263871999999</v>
      </c>
      <c r="BX17">
        <v>55</v>
      </c>
      <c r="BY17">
        <v>3.7200457944939701E-3</v>
      </c>
      <c r="BZ17">
        <v>-9.5451376887953458E-3</v>
      </c>
      <c r="CA17">
        <v>0.18673231522900299</v>
      </c>
      <c r="CB17">
        <f t="shared" si="15"/>
        <v>0.12635263871999999</v>
      </c>
    </row>
    <row r="18" spans="1:80" x14ac:dyDescent="0.4">
      <c r="A18">
        <v>56</v>
      </c>
      <c r="B18">
        <v>2.96842508587647E-4</v>
      </c>
      <c r="C18">
        <v>1.0145615042769771E-2</v>
      </c>
      <c r="D18">
        <v>1.1935708752215069E-2</v>
      </c>
      <c r="E18">
        <f t="shared" si="0"/>
        <v>0.12635263871999999</v>
      </c>
      <c r="F18">
        <v>56</v>
      </c>
      <c r="G18">
        <v>3.4814352455676831E-3</v>
      </c>
      <c r="H18">
        <v>8.2658759182590094E-3</v>
      </c>
      <c r="I18">
        <v>2.8677744517094719E-2</v>
      </c>
      <c r="J18">
        <f t="shared" si="1"/>
        <v>0.12635263871999999</v>
      </c>
      <c r="K18">
        <v>56</v>
      </c>
      <c r="L18">
        <v>3.0232744662810431E-4</v>
      </c>
      <c r="M18">
        <v>2.0750097016111221E-3</v>
      </c>
      <c r="N18">
        <v>2.1811475573524159E-2</v>
      </c>
      <c r="O18">
        <f t="shared" si="2"/>
        <v>0.12635263871999999</v>
      </c>
      <c r="P18">
        <v>56</v>
      </c>
      <c r="Q18">
        <v>-4.6601660107796726E-3</v>
      </c>
      <c r="R18">
        <v>-2.175369683307633E-3</v>
      </c>
      <c r="S18">
        <v>4.8260003895777427E-2</v>
      </c>
      <c r="T18">
        <f t="shared" si="3"/>
        <v>0.12635263871999999</v>
      </c>
      <c r="U18">
        <v>56</v>
      </c>
      <c r="V18">
        <v>1.655078757618281E-3</v>
      </c>
      <c r="W18">
        <v>2.0967136570190048E-3</v>
      </c>
      <c r="X18">
        <v>7.8752170108325553E-2</v>
      </c>
      <c r="Y18">
        <f t="shared" si="4"/>
        <v>0.12635263871999999</v>
      </c>
      <c r="Z18">
        <v>56</v>
      </c>
      <c r="AA18">
        <v>3.2123225706679002E-3</v>
      </c>
      <c r="AB18">
        <v>3.855746781540268E-3</v>
      </c>
      <c r="AC18">
        <v>5.9727565083175831E-2</v>
      </c>
      <c r="AD18">
        <f t="shared" si="5"/>
        <v>0.12635263871999999</v>
      </c>
      <c r="AE18">
        <v>56</v>
      </c>
      <c r="AF18">
        <v>-2.0128936700594541E-3</v>
      </c>
      <c r="AG18">
        <v>-6.7167833258545296E-3</v>
      </c>
      <c r="AH18">
        <v>9.2502328522855184E-2</v>
      </c>
      <c r="AI18">
        <f t="shared" si="6"/>
        <v>0.12635263871999999</v>
      </c>
      <c r="AJ18">
        <v>56</v>
      </c>
      <c r="AK18">
        <v>1.654266599118997E-3</v>
      </c>
      <c r="AL18">
        <v>9.1637848195675071E-3</v>
      </c>
      <c r="AM18">
        <v>0.10105370017758949</v>
      </c>
      <c r="AN18">
        <f t="shared" si="7"/>
        <v>0.12635263871999999</v>
      </c>
      <c r="AO18">
        <v>56</v>
      </c>
      <c r="AP18">
        <v>8.1094575333055842E-3</v>
      </c>
      <c r="AQ18">
        <v>2.528891710195825E-3</v>
      </c>
      <c r="AR18">
        <v>0.10607624766562621</v>
      </c>
      <c r="AS18">
        <f t="shared" si="8"/>
        <v>0.12635263871999999</v>
      </c>
      <c r="AT18">
        <v>56</v>
      </c>
      <c r="AU18">
        <v>1.7379886701616009E-3</v>
      </c>
      <c r="AV18">
        <v>-2.6414696288812509E-3</v>
      </c>
      <c r="AW18">
        <v>0.1219871483286231</v>
      </c>
      <c r="AX18">
        <f t="shared" si="9"/>
        <v>0.12635263871999999</v>
      </c>
      <c r="AY18">
        <v>56</v>
      </c>
      <c r="AZ18">
        <v>-8.0379357881366423E-3</v>
      </c>
      <c r="BA18">
        <v>-4.0555169862113889E-3</v>
      </c>
      <c r="BB18">
        <v>0.1454291500637151</v>
      </c>
      <c r="BC18">
        <f t="shared" si="10"/>
        <v>0.12635263871999999</v>
      </c>
      <c r="BD18">
        <v>56</v>
      </c>
      <c r="BE18">
        <v>9.1438695951844857E-3</v>
      </c>
      <c r="BF18">
        <v>-1.7328713011017761E-3</v>
      </c>
      <c r="BG18">
        <v>0.16767887761949701</v>
      </c>
      <c r="BH18">
        <f t="shared" si="11"/>
        <v>0.12635263871999999</v>
      </c>
      <c r="BI18">
        <v>56</v>
      </c>
      <c r="BJ18">
        <v>4.5992761841841829E-3</v>
      </c>
      <c r="BK18">
        <v>-3.011138413136515E-3</v>
      </c>
      <c r="BL18">
        <v>0.16947135900532881</v>
      </c>
      <c r="BM18">
        <f t="shared" si="12"/>
        <v>0.12635263871999999</v>
      </c>
      <c r="BN18">
        <v>56</v>
      </c>
      <c r="BO18">
        <v>-1.0144926742625461E-3</v>
      </c>
      <c r="BP18">
        <v>4.2875415592610964E-3</v>
      </c>
      <c r="BQ18">
        <v>0.1734476317728981</v>
      </c>
      <c r="BR18">
        <f t="shared" si="13"/>
        <v>0.12635263871999999</v>
      </c>
      <c r="BS18">
        <v>56</v>
      </c>
      <c r="BT18">
        <v>9.2079016145571999E-4</v>
      </c>
      <c r="BU18">
        <v>6.1071938187469759E-3</v>
      </c>
      <c r="BV18">
        <v>0.17806123340494379</v>
      </c>
      <c r="BW18">
        <f t="shared" si="14"/>
        <v>0.12635263871999999</v>
      </c>
      <c r="BX18">
        <v>56</v>
      </c>
      <c r="BY18">
        <v>-9.7213775915594453E-3</v>
      </c>
      <c r="BZ18">
        <v>6.8468793398788249E-3</v>
      </c>
      <c r="CA18">
        <v>0.19493025228107069</v>
      </c>
      <c r="CB18">
        <f t="shared" si="15"/>
        <v>0.12635263871999999</v>
      </c>
    </row>
    <row r="19" spans="1:80" x14ac:dyDescent="0.4">
      <c r="A19">
        <v>57</v>
      </c>
      <c r="B19">
        <v>-1.878445642458849E-3</v>
      </c>
      <c r="C19">
        <v>-1.8996114939590251E-5</v>
      </c>
      <c r="D19">
        <v>1.191019117018358E-2</v>
      </c>
      <c r="E19">
        <f t="shared" si="0"/>
        <v>0.12635263871999999</v>
      </c>
      <c r="F19">
        <v>57</v>
      </c>
      <c r="G19">
        <v>-4.6811913175643146E-3</v>
      </c>
      <c r="H19">
        <v>-1.533474056621063E-3</v>
      </c>
      <c r="I19">
        <v>2.8606486488338079E-2</v>
      </c>
      <c r="J19">
        <f t="shared" si="1"/>
        <v>0.12635263871999999</v>
      </c>
      <c r="K19">
        <v>57</v>
      </c>
      <c r="L19">
        <v>3.3683341055244309E-3</v>
      </c>
      <c r="M19">
        <v>-5.4683099381475477E-3</v>
      </c>
      <c r="N19">
        <v>1.9548354986467131E-2</v>
      </c>
      <c r="O19">
        <f t="shared" si="2"/>
        <v>0.12635263871999999</v>
      </c>
      <c r="P19">
        <v>57</v>
      </c>
      <c r="Q19">
        <v>5.6085447331167713E-4</v>
      </c>
      <c r="R19">
        <v>6.267012567928085E-4</v>
      </c>
      <c r="S19">
        <v>4.131678643128097E-2</v>
      </c>
      <c r="T19">
        <f t="shared" si="3"/>
        <v>0.12635263871999999</v>
      </c>
      <c r="U19">
        <v>57</v>
      </c>
      <c r="V19">
        <v>-2.3804598247560471E-4</v>
      </c>
      <c r="W19">
        <v>-2.1321870952983242E-3</v>
      </c>
      <c r="X19">
        <v>6.7270976789584214E-2</v>
      </c>
      <c r="Y19">
        <f t="shared" si="4"/>
        <v>0.12635263871999999</v>
      </c>
      <c r="Z19">
        <v>57</v>
      </c>
      <c r="AA19">
        <v>-1.0313946638453089E-3</v>
      </c>
      <c r="AB19">
        <v>-3.6369849831388518E-3</v>
      </c>
      <c r="AC19">
        <v>7.308862780247341E-2</v>
      </c>
      <c r="AD19">
        <f t="shared" si="5"/>
        <v>0.12635263871999999</v>
      </c>
      <c r="AE19">
        <v>57</v>
      </c>
      <c r="AF19">
        <v>4.8477214393903064E-3</v>
      </c>
      <c r="AG19">
        <v>-8.1797313261734103E-3</v>
      </c>
      <c r="AH19">
        <v>9.2681099250330246E-2</v>
      </c>
      <c r="AI19">
        <f t="shared" si="6"/>
        <v>0.12635263871999999</v>
      </c>
      <c r="AJ19">
        <v>57</v>
      </c>
      <c r="AK19">
        <v>9.0758013613323474E-3</v>
      </c>
      <c r="AL19">
        <v>4.3967494608470924E-3</v>
      </c>
      <c r="AM19">
        <v>9.6231214933326328E-2</v>
      </c>
      <c r="AN19">
        <f t="shared" si="7"/>
        <v>0.12635263871999999</v>
      </c>
      <c r="AO19">
        <v>57</v>
      </c>
      <c r="AP19">
        <v>1.5434680597410919E-3</v>
      </c>
      <c r="AQ19">
        <v>1.185050514030242E-3</v>
      </c>
      <c r="AR19">
        <v>0.1236723778476823</v>
      </c>
      <c r="AS19">
        <f t="shared" si="8"/>
        <v>0.12635263871999999</v>
      </c>
      <c r="AT19">
        <v>57</v>
      </c>
      <c r="AU19">
        <v>-2.091428480514532E-3</v>
      </c>
      <c r="AV19">
        <v>2.790643945208423E-3</v>
      </c>
      <c r="AW19">
        <v>0.1079305799659845</v>
      </c>
      <c r="AX19">
        <f t="shared" si="9"/>
        <v>0.12635263871999999</v>
      </c>
      <c r="AY19">
        <v>57</v>
      </c>
      <c r="AZ19">
        <v>5.1601976900214246E-3</v>
      </c>
      <c r="BA19">
        <v>-1.545430919321606E-3</v>
      </c>
      <c r="BB19">
        <v>0.1297560612018191</v>
      </c>
      <c r="BC19">
        <f t="shared" si="10"/>
        <v>0.12635263871999999</v>
      </c>
      <c r="BD19">
        <v>57</v>
      </c>
      <c r="BE19">
        <v>6.4629794153093952E-3</v>
      </c>
      <c r="BF19">
        <v>-3.6566864928635201E-3</v>
      </c>
      <c r="BG19">
        <v>0.14274084345462379</v>
      </c>
      <c r="BH19">
        <f t="shared" si="11"/>
        <v>0.12635263871999999</v>
      </c>
      <c r="BI19">
        <v>57</v>
      </c>
      <c r="BJ19">
        <v>1.110293690328233E-3</v>
      </c>
      <c r="BK19">
        <v>1.7099583004643649E-3</v>
      </c>
      <c r="BL19">
        <v>0.18363177395294619</v>
      </c>
      <c r="BM19">
        <f t="shared" si="12"/>
        <v>0.12635263871999999</v>
      </c>
      <c r="BN19">
        <v>57</v>
      </c>
      <c r="BO19">
        <v>-3.1748087546059761E-3</v>
      </c>
      <c r="BP19">
        <v>-7.3903428846167486E-4</v>
      </c>
      <c r="BQ19">
        <v>0.1848622183167577</v>
      </c>
      <c r="BR19">
        <f t="shared" si="13"/>
        <v>0.12635263871999999</v>
      </c>
      <c r="BS19">
        <v>57</v>
      </c>
      <c r="BT19">
        <v>1.434705734878634E-2</v>
      </c>
      <c r="BU19">
        <v>2.537980093699006E-3</v>
      </c>
      <c r="BV19">
        <v>0.18372483052586569</v>
      </c>
      <c r="BW19">
        <f t="shared" si="14"/>
        <v>0.12635263871999999</v>
      </c>
      <c r="BX19">
        <v>57</v>
      </c>
      <c r="BY19">
        <v>3.3187348394824179E-3</v>
      </c>
      <c r="BZ19">
        <v>-9.8509377976525999E-4</v>
      </c>
      <c r="CA19">
        <v>0.19356146483617279</v>
      </c>
      <c r="CB19">
        <f t="shared" si="15"/>
        <v>0.12635263871999999</v>
      </c>
    </row>
    <row r="20" spans="1:80" x14ac:dyDescent="0.4">
      <c r="A20">
        <v>58</v>
      </c>
      <c r="B20">
        <v>5.4382331129667746E-3</v>
      </c>
      <c r="C20">
        <v>1.180166503044327E-3</v>
      </c>
      <c r="D20">
        <v>1.672946254036959E-2</v>
      </c>
      <c r="E20">
        <f t="shared" si="0"/>
        <v>0.12635263871999999</v>
      </c>
      <c r="F20">
        <v>58</v>
      </c>
      <c r="G20">
        <v>8.9302738987419202E-3</v>
      </c>
      <c r="H20">
        <v>2.951281014696825E-3</v>
      </c>
      <c r="I20">
        <v>3.1614569540715641E-2</v>
      </c>
      <c r="J20">
        <f t="shared" si="1"/>
        <v>0.12635263871999999</v>
      </c>
      <c r="K20">
        <v>58</v>
      </c>
      <c r="L20">
        <v>-1.139407067510315E-2</v>
      </c>
      <c r="M20">
        <v>5.8245096497345529E-3</v>
      </c>
      <c r="N20">
        <v>4.6395748191450953E-2</v>
      </c>
      <c r="O20">
        <f t="shared" si="2"/>
        <v>0.12635263871999999</v>
      </c>
      <c r="P20">
        <v>58</v>
      </c>
      <c r="Q20">
        <v>-5.069635603865575E-3</v>
      </c>
      <c r="R20">
        <v>-3.3668099679513299E-3</v>
      </c>
      <c r="S20">
        <v>5.0951356031128409E-2</v>
      </c>
      <c r="T20">
        <f t="shared" si="3"/>
        <v>0.12635263871999999</v>
      </c>
      <c r="U20">
        <v>58</v>
      </c>
      <c r="V20">
        <v>1.1120736456524021E-3</v>
      </c>
      <c r="W20">
        <v>9.5063026856529124E-3</v>
      </c>
      <c r="X20">
        <v>5.5656675500488591E-2</v>
      </c>
      <c r="Y20">
        <f t="shared" si="4"/>
        <v>0.12635263871999999</v>
      </c>
      <c r="Z20">
        <v>58</v>
      </c>
      <c r="AA20">
        <v>-1.085563947089436E-2</v>
      </c>
      <c r="AB20">
        <v>-4.4383309525706681E-4</v>
      </c>
      <c r="AC20">
        <v>7.0059837016046622E-2</v>
      </c>
      <c r="AD20">
        <f t="shared" si="5"/>
        <v>0.12635263871999999</v>
      </c>
      <c r="AE20">
        <v>58</v>
      </c>
      <c r="AF20">
        <v>-2.4840210685441151E-3</v>
      </c>
      <c r="AG20">
        <v>-6.72353390431666E-3</v>
      </c>
      <c r="AH20">
        <v>8.1901782326778305E-2</v>
      </c>
      <c r="AI20">
        <f t="shared" si="6"/>
        <v>0.12635263871999999</v>
      </c>
      <c r="AJ20">
        <v>58</v>
      </c>
      <c r="AK20">
        <v>1.546438098126814E-3</v>
      </c>
      <c r="AL20">
        <v>-1.7536126778205619E-3</v>
      </c>
      <c r="AM20">
        <v>9.7902710262110587E-2</v>
      </c>
      <c r="AN20">
        <f t="shared" si="7"/>
        <v>0.12635263871999999</v>
      </c>
      <c r="AO20">
        <v>58</v>
      </c>
      <c r="AP20">
        <v>-4.1804789610455761E-3</v>
      </c>
      <c r="AQ20">
        <v>-1.084639375557309E-2</v>
      </c>
      <c r="AR20">
        <v>0.11243480553690061</v>
      </c>
      <c r="AS20">
        <f t="shared" si="8"/>
        <v>0.12635263871999999</v>
      </c>
      <c r="AT20">
        <v>58</v>
      </c>
      <c r="AU20">
        <v>5.9618810563979497E-4</v>
      </c>
      <c r="AV20">
        <v>-2.849567674872497E-4</v>
      </c>
      <c r="AW20">
        <v>0.14154933761614169</v>
      </c>
      <c r="AX20">
        <f t="shared" si="9"/>
        <v>0.12635263871999999</v>
      </c>
      <c r="AY20">
        <v>58</v>
      </c>
      <c r="AZ20">
        <v>1.0878202747846051E-2</v>
      </c>
      <c r="BA20">
        <v>-3.6966624085561519E-3</v>
      </c>
      <c r="BB20">
        <v>0.143861413910846</v>
      </c>
      <c r="BC20">
        <f t="shared" si="10"/>
        <v>0.12635263871999999</v>
      </c>
      <c r="BD20">
        <v>58</v>
      </c>
      <c r="BE20">
        <v>2.6705296069569899E-3</v>
      </c>
      <c r="BF20">
        <v>-5.8774901154966968E-4</v>
      </c>
      <c r="BG20">
        <v>0.1509801385500372</v>
      </c>
      <c r="BH20">
        <f t="shared" si="11"/>
        <v>0.12635263871999999</v>
      </c>
      <c r="BI20">
        <v>58</v>
      </c>
      <c r="BJ20">
        <v>3.6227946976811632E-3</v>
      </c>
      <c r="BK20">
        <v>-1.018929945153123E-2</v>
      </c>
      <c r="BL20">
        <v>0.17067864440253619</v>
      </c>
      <c r="BM20">
        <f t="shared" si="12"/>
        <v>0.12635263871999999</v>
      </c>
      <c r="BN20">
        <v>58</v>
      </c>
      <c r="BO20">
        <v>-2.5456973745973878E-3</v>
      </c>
      <c r="BP20">
        <v>1.6694414403005101E-3</v>
      </c>
      <c r="BQ20">
        <v>0.18030421063364141</v>
      </c>
      <c r="BR20">
        <f t="shared" si="13"/>
        <v>0.12635263871999999</v>
      </c>
      <c r="BS20">
        <v>58</v>
      </c>
      <c r="BT20">
        <v>8.5434575076068844E-3</v>
      </c>
      <c r="BU20">
        <v>-3.1567779687080929E-4</v>
      </c>
      <c r="BV20">
        <v>0.17113925763725629</v>
      </c>
      <c r="BW20">
        <f t="shared" si="14"/>
        <v>0.12635263871999999</v>
      </c>
      <c r="BX20">
        <v>58</v>
      </c>
      <c r="BY20">
        <v>4.5538632846487331E-4</v>
      </c>
      <c r="BZ20">
        <v>-8.4050543087384605E-3</v>
      </c>
      <c r="CA20">
        <v>0.2068419953607504</v>
      </c>
      <c r="CB20">
        <f t="shared" si="15"/>
        <v>0.12635263871999999</v>
      </c>
    </row>
    <row r="21" spans="1:80" x14ac:dyDescent="0.4">
      <c r="A21">
        <v>59</v>
      </c>
      <c r="B21">
        <v>5.383654001851805E-3</v>
      </c>
      <c r="C21">
        <v>8.1465479029346993E-4</v>
      </c>
      <c r="D21">
        <v>8.6204583286559281E-3</v>
      </c>
      <c r="E21">
        <f t="shared" si="0"/>
        <v>0.12635263871999999</v>
      </c>
      <c r="F21">
        <v>59</v>
      </c>
      <c r="G21">
        <v>-1.595346185835061E-3</v>
      </c>
      <c r="H21">
        <v>-2.9723766667387819E-3</v>
      </c>
      <c r="I21">
        <v>2.100066431364744E-2</v>
      </c>
      <c r="J21">
        <f t="shared" si="1"/>
        <v>0.12635263871999999</v>
      </c>
      <c r="K21">
        <v>59</v>
      </c>
      <c r="L21">
        <v>-8.6570880420316181E-3</v>
      </c>
      <c r="M21">
        <v>-3.739334606199368E-3</v>
      </c>
      <c r="N21">
        <v>3.1871868703550271E-2</v>
      </c>
      <c r="O21">
        <f t="shared" si="2"/>
        <v>0.12635263871999999</v>
      </c>
      <c r="P21">
        <v>59</v>
      </c>
      <c r="Q21">
        <v>-3.4818480323942748E-3</v>
      </c>
      <c r="R21">
        <v>6.1373831563185464E-3</v>
      </c>
      <c r="S21">
        <v>3.6905579228810749E-2</v>
      </c>
      <c r="T21">
        <f t="shared" si="3"/>
        <v>0.12635263871999999</v>
      </c>
      <c r="U21">
        <v>59</v>
      </c>
      <c r="V21">
        <v>-3.1266654299540571E-4</v>
      </c>
      <c r="W21">
        <v>-1.033235707150698E-3</v>
      </c>
      <c r="X21">
        <v>6.1524184233529067E-2</v>
      </c>
      <c r="Y21">
        <f t="shared" si="4"/>
        <v>0.12635263871999999</v>
      </c>
      <c r="Z21">
        <v>59</v>
      </c>
      <c r="AA21">
        <v>-2.128503254661009E-4</v>
      </c>
      <c r="AB21">
        <v>-7.2310180456121023E-3</v>
      </c>
      <c r="AC21">
        <v>6.7822162441273134E-2</v>
      </c>
      <c r="AD21">
        <f t="shared" si="5"/>
        <v>0.12635263871999999</v>
      </c>
      <c r="AE21">
        <v>59</v>
      </c>
      <c r="AF21">
        <v>-4.353944733711655E-3</v>
      </c>
      <c r="AG21">
        <v>3.180382652373573E-3</v>
      </c>
      <c r="AH21">
        <v>8.4166432888909765E-2</v>
      </c>
      <c r="AI21">
        <f t="shared" si="6"/>
        <v>0.12635263871999999</v>
      </c>
      <c r="AJ21">
        <v>59</v>
      </c>
      <c r="AK21">
        <v>-1.1534874296533859E-3</v>
      </c>
      <c r="AL21">
        <v>6.5171284919293493E-3</v>
      </c>
      <c r="AM21">
        <v>0.10695791366353299</v>
      </c>
      <c r="AN21">
        <f t="shared" si="7"/>
        <v>0.12635263871999999</v>
      </c>
      <c r="AO21">
        <v>59</v>
      </c>
      <c r="AP21">
        <v>5.5908391300806969E-4</v>
      </c>
      <c r="AQ21">
        <v>-9.8737780517420166E-3</v>
      </c>
      <c r="AR21">
        <v>0.1215833358715311</v>
      </c>
      <c r="AS21">
        <f t="shared" si="8"/>
        <v>0.12635263871999999</v>
      </c>
      <c r="AT21">
        <v>59</v>
      </c>
      <c r="AU21">
        <v>3.6865138743877161E-3</v>
      </c>
      <c r="AV21">
        <v>-1.1175174021900981E-2</v>
      </c>
      <c r="AW21">
        <v>0.12864264246592449</v>
      </c>
      <c r="AX21">
        <f t="shared" si="9"/>
        <v>0.12635263871999999</v>
      </c>
      <c r="AY21">
        <v>59</v>
      </c>
      <c r="AZ21">
        <v>5.8456709748456537E-4</v>
      </c>
      <c r="BA21">
        <v>-3.4606008105130068E-4</v>
      </c>
      <c r="BB21">
        <v>0.14613209161857321</v>
      </c>
      <c r="BC21">
        <f t="shared" si="10"/>
        <v>0.12635263871999999</v>
      </c>
      <c r="BD21">
        <v>59</v>
      </c>
      <c r="BE21">
        <v>2.7917015262850149E-3</v>
      </c>
      <c r="BF21">
        <v>-9.8058331269031736E-3</v>
      </c>
      <c r="BG21">
        <v>0.1585340114860464</v>
      </c>
      <c r="BH21">
        <f t="shared" si="11"/>
        <v>0.12635263871999999</v>
      </c>
      <c r="BI21">
        <v>59</v>
      </c>
      <c r="BJ21">
        <v>9.473649706997296E-4</v>
      </c>
      <c r="BK21">
        <v>1.3754223501729391E-3</v>
      </c>
      <c r="BL21">
        <v>0.16220865640054949</v>
      </c>
      <c r="BM21">
        <f t="shared" si="12"/>
        <v>0.12635263871999999</v>
      </c>
      <c r="BN21">
        <v>59</v>
      </c>
      <c r="BO21">
        <v>-2.8596782951312381E-5</v>
      </c>
      <c r="BP21">
        <v>-3.1439637289122272E-4</v>
      </c>
      <c r="BQ21">
        <v>0.1792241394272206</v>
      </c>
      <c r="BR21">
        <f t="shared" si="13"/>
        <v>0.12635263871999999</v>
      </c>
      <c r="BS21">
        <v>59</v>
      </c>
      <c r="BT21">
        <v>4.0309425680873697E-3</v>
      </c>
      <c r="BU21">
        <v>9.5893373303833503E-4</v>
      </c>
      <c r="BV21">
        <v>0.16824065853846559</v>
      </c>
      <c r="BW21">
        <f t="shared" si="14"/>
        <v>0.12635263871999999</v>
      </c>
      <c r="BX21">
        <v>59</v>
      </c>
      <c r="BY21">
        <v>6.0051035655599543E-3</v>
      </c>
      <c r="BZ21">
        <v>-7.1290670549619684E-3</v>
      </c>
      <c r="CA21">
        <v>0.196269312582703</v>
      </c>
      <c r="CB21">
        <f t="shared" si="15"/>
        <v>0.12635263871999999</v>
      </c>
    </row>
    <row r="22" spans="1:80" x14ac:dyDescent="0.4">
      <c r="A22">
        <v>60</v>
      </c>
      <c r="B22">
        <v>1.4206955125646211E-2</v>
      </c>
      <c r="C22">
        <v>3.2408465585011589E-3</v>
      </c>
      <c r="D22">
        <v>1.5738830295715291E-2</v>
      </c>
      <c r="E22">
        <f t="shared" si="0"/>
        <v>0.12635263871999999</v>
      </c>
      <c r="F22">
        <v>60</v>
      </c>
      <c r="G22">
        <v>-9.3329965542697617E-3</v>
      </c>
      <c r="H22">
        <v>-3.0913814510937459E-3</v>
      </c>
      <c r="I22">
        <v>2.8002947890551581E-2</v>
      </c>
      <c r="J22">
        <f t="shared" si="1"/>
        <v>0.12635263871999999</v>
      </c>
      <c r="K22">
        <v>60</v>
      </c>
      <c r="L22">
        <v>-1.059027796259718E-4</v>
      </c>
      <c r="M22">
        <v>6.5212959486335856E-3</v>
      </c>
      <c r="N22">
        <v>3.3041841445790393E-2</v>
      </c>
      <c r="O22">
        <f t="shared" si="2"/>
        <v>0.12635263871999999</v>
      </c>
      <c r="P22">
        <v>60</v>
      </c>
      <c r="Q22">
        <v>-4.1745708360332702E-3</v>
      </c>
      <c r="R22">
        <v>7.5694971540156484E-4</v>
      </c>
      <c r="S22">
        <v>5.8308381440301968E-2</v>
      </c>
      <c r="T22">
        <f t="shared" si="3"/>
        <v>0.12635263871999999</v>
      </c>
      <c r="U22">
        <v>60</v>
      </c>
      <c r="V22">
        <v>3.868024813922101E-3</v>
      </c>
      <c r="W22">
        <v>-3.1964172715262099E-3</v>
      </c>
      <c r="X22">
        <v>7.0518216100866518E-2</v>
      </c>
      <c r="Y22">
        <f t="shared" si="4"/>
        <v>0.12635263871999999</v>
      </c>
      <c r="Z22">
        <v>60</v>
      </c>
      <c r="AA22">
        <v>-1.551459893033881E-3</v>
      </c>
      <c r="AB22">
        <v>-1.6444155429262411E-3</v>
      </c>
      <c r="AC22">
        <v>7.2515788996957431E-2</v>
      </c>
      <c r="AD22">
        <f t="shared" si="5"/>
        <v>0.12635263871999999</v>
      </c>
      <c r="AE22">
        <v>60</v>
      </c>
      <c r="AF22">
        <v>-9.0224603684015241E-3</v>
      </c>
      <c r="AG22">
        <v>3.6739133025775919E-3</v>
      </c>
      <c r="AH22">
        <v>6.6667622828369952E-2</v>
      </c>
      <c r="AI22">
        <f t="shared" si="6"/>
        <v>0.12635263871999999</v>
      </c>
      <c r="AJ22">
        <v>60</v>
      </c>
      <c r="AK22">
        <v>7.269145511708347E-3</v>
      </c>
      <c r="AL22">
        <v>-6.1162844729390304E-3</v>
      </c>
      <c r="AM22">
        <v>9.6050142341106898E-2</v>
      </c>
      <c r="AN22">
        <f t="shared" si="7"/>
        <v>0.12635263871999999</v>
      </c>
      <c r="AO22">
        <v>60</v>
      </c>
      <c r="AP22">
        <v>5.5282151143591146E-3</v>
      </c>
      <c r="AQ22">
        <v>-6.8626462592484942E-3</v>
      </c>
      <c r="AR22">
        <v>0.1068669108460313</v>
      </c>
      <c r="AS22">
        <f t="shared" si="8"/>
        <v>0.12635263871999999</v>
      </c>
      <c r="AT22">
        <v>60</v>
      </c>
      <c r="AU22">
        <v>-1.554828864651822E-3</v>
      </c>
      <c r="AV22">
        <v>-8.911261097324312E-3</v>
      </c>
      <c r="AW22">
        <v>0.12531905677076369</v>
      </c>
      <c r="AX22">
        <f t="shared" si="9"/>
        <v>0.12635263871999999</v>
      </c>
      <c r="AY22">
        <v>60</v>
      </c>
      <c r="AZ22">
        <v>5.3638049364420713E-3</v>
      </c>
      <c r="BA22">
        <v>-4.8880786815082298E-3</v>
      </c>
      <c r="BB22">
        <v>0.14201131990580379</v>
      </c>
      <c r="BC22">
        <f t="shared" si="10"/>
        <v>0.12635263871999999</v>
      </c>
      <c r="BD22">
        <v>60</v>
      </c>
      <c r="BE22">
        <v>5.0509605434854842E-3</v>
      </c>
      <c r="BF22">
        <v>1.1539768776647531E-3</v>
      </c>
      <c r="BG22">
        <v>0.1366049812472297</v>
      </c>
      <c r="BH22">
        <f t="shared" si="11"/>
        <v>0.12635263871999999</v>
      </c>
      <c r="BI22">
        <v>60</v>
      </c>
      <c r="BJ22">
        <v>2.3965625481228402E-3</v>
      </c>
      <c r="BK22">
        <v>-6.1777528971946813E-3</v>
      </c>
      <c r="BL22">
        <v>0.15695818516613971</v>
      </c>
      <c r="BM22">
        <f t="shared" si="12"/>
        <v>0.12635263871999999</v>
      </c>
      <c r="BN22">
        <v>60</v>
      </c>
      <c r="BO22">
        <v>2.1373729747557052E-3</v>
      </c>
      <c r="BP22">
        <v>-9.4336830833382655E-5</v>
      </c>
      <c r="BQ22">
        <v>0.18035251647414979</v>
      </c>
      <c r="BR22">
        <f t="shared" si="13"/>
        <v>0.12635263871999999</v>
      </c>
      <c r="BS22">
        <v>60</v>
      </c>
      <c r="BT22">
        <v>4.3489348849738898E-3</v>
      </c>
      <c r="BU22">
        <v>-1.0617331534073749E-2</v>
      </c>
      <c r="BV22">
        <v>0.1780765712156108</v>
      </c>
      <c r="BW22">
        <f t="shared" si="14"/>
        <v>0.12635263871999999</v>
      </c>
      <c r="BX22">
        <v>60</v>
      </c>
      <c r="BY22">
        <v>1.191422492520546E-2</v>
      </c>
      <c r="BZ22">
        <v>-8.4094982308311351E-3</v>
      </c>
      <c r="CA22">
        <v>0.2104695004977209</v>
      </c>
      <c r="CB22">
        <f t="shared" si="15"/>
        <v>0.12635263871999999</v>
      </c>
    </row>
    <row r="23" spans="1:80" x14ac:dyDescent="0.4">
      <c r="A23">
        <v>61</v>
      </c>
      <c r="B23">
        <v>-4.4475911936688092E-3</v>
      </c>
      <c r="C23">
        <v>1.576398377460652E-3</v>
      </c>
      <c r="D23">
        <v>1.6600578417204338E-2</v>
      </c>
      <c r="E23">
        <f t="shared" si="0"/>
        <v>0.12635263871999999</v>
      </c>
      <c r="F23">
        <v>61</v>
      </c>
      <c r="G23">
        <v>1.26926566062238E-2</v>
      </c>
      <c r="H23">
        <v>1.929913783263194E-3</v>
      </c>
      <c r="I23">
        <v>1.815735796595536E-2</v>
      </c>
      <c r="J23">
        <f t="shared" si="1"/>
        <v>0.12635263871999999</v>
      </c>
      <c r="K23">
        <v>61</v>
      </c>
      <c r="L23">
        <v>2.3038438858750368E-3</v>
      </c>
      <c r="M23">
        <v>7.289349155504912E-4</v>
      </c>
      <c r="N23">
        <v>2.4703536729710748E-2</v>
      </c>
      <c r="O23">
        <f t="shared" si="2"/>
        <v>0.12635263871999999</v>
      </c>
      <c r="P23">
        <v>61</v>
      </c>
      <c r="Q23">
        <v>-1.0044901434971099E-2</v>
      </c>
      <c r="R23">
        <v>-4.0558023309142793E-3</v>
      </c>
      <c r="S23">
        <v>5.386380549948569E-2</v>
      </c>
      <c r="T23">
        <f t="shared" si="3"/>
        <v>0.12635263871999999</v>
      </c>
      <c r="U23">
        <v>61</v>
      </c>
      <c r="V23">
        <v>9.2059624629090182E-3</v>
      </c>
      <c r="W23">
        <v>5.9762966515605476E-3</v>
      </c>
      <c r="X23">
        <v>6.6084318969578296E-2</v>
      </c>
      <c r="Y23">
        <f t="shared" si="4"/>
        <v>0.12635263871999999</v>
      </c>
      <c r="Z23">
        <v>61</v>
      </c>
      <c r="AA23">
        <v>3.7466520859377149E-3</v>
      </c>
      <c r="AB23">
        <v>-1.047817080193341E-3</v>
      </c>
      <c r="AC23">
        <v>5.6863636694129242E-2</v>
      </c>
      <c r="AD23">
        <f t="shared" si="5"/>
        <v>0.12635263871999999</v>
      </c>
      <c r="AE23">
        <v>61</v>
      </c>
      <c r="AF23">
        <v>2.9018225131668312E-5</v>
      </c>
      <c r="AG23">
        <v>2.2500723299209908E-3</v>
      </c>
      <c r="AH23">
        <v>7.6499658720252814E-2</v>
      </c>
      <c r="AI23">
        <f t="shared" si="6"/>
        <v>0.12635263871999999</v>
      </c>
      <c r="AJ23">
        <v>61</v>
      </c>
      <c r="AK23">
        <v>7.8093960656961132E-3</v>
      </c>
      <c r="AL23">
        <v>3.3776462247715028E-3</v>
      </c>
      <c r="AM23">
        <v>9.9117762606974164E-2</v>
      </c>
      <c r="AN23">
        <f t="shared" si="7"/>
        <v>0.12635263871999999</v>
      </c>
      <c r="AO23">
        <v>61</v>
      </c>
      <c r="AP23">
        <v>8.7911699529146271E-3</v>
      </c>
      <c r="AQ23">
        <v>1.258355777044087E-2</v>
      </c>
      <c r="AR23">
        <v>9.833913291343109E-2</v>
      </c>
      <c r="AS23">
        <f t="shared" si="8"/>
        <v>0.12635263871999999</v>
      </c>
      <c r="AT23">
        <v>61</v>
      </c>
      <c r="AU23">
        <v>1.225078050508268E-3</v>
      </c>
      <c r="AV23">
        <v>-9.8031429712186098E-3</v>
      </c>
      <c r="AW23">
        <v>0.1388339583342528</v>
      </c>
      <c r="AX23">
        <f t="shared" si="9"/>
        <v>0.12635263871999999</v>
      </c>
      <c r="AY23">
        <v>61</v>
      </c>
      <c r="AZ23">
        <v>3.6367207247316249E-3</v>
      </c>
      <c r="BA23">
        <v>-1.1125592714572681E-2</v>
      </c>
      <c r="BB23">
        <v>0.1307142198900923</v>
      </c>
      <c r="BC23">
        <f t="shared" si="10"/>
        <v>0.12635263871999999</v>
      </c>
      <c r="BD23">
        <v>61</v>
      </c>
      <c r="BE23">
        <v>-1.593430199563166E-3</v>
      </c>
      <c r="BF23">
        <v>-9.0152183566981365E-3</v>
      </c>
      <c r="BG23">
        <v>0.13820553821607029</v>
      </c>
      <c r="BH23">
        <f t="shared" si="11"/>
        <v>0.12635263871999999</v>
      </c>
      <c r="BI23">
        <v>61</v>
      </c>
      <c r="BJ23">
        <v>4.7625877254946413E-3</v>
      </c>
      <c r="BK23">
        <v>2.4304339471748551E-3</v>
      </c>
      <c r="BL23">
        <v>0.15869769786079399</v>
      </c>
      <c r="BM23">
        <f t="shared" si="12"/>
        <v>0.12635263871999999</v>
      </c>
      <c r="BN23">
        <v>61</v>
      </c>
      <c r="BO23">
        <v>-1.6873801503069039E-3</v>
      </c>
      <c r="BP23">
        <v>-5.6803568306435621E-4</v>
      </c>
      <c r="BQ23">
        <v>0.18011893734737319</v>
      </c>
      <c r="BR23">
        <f t="shared" si="13"/>
        <v>0.12635263871999999</v>
      </c>
      <c r="BS23">
        <v>61</v>
      </c>
      <c r="BT23">
        <v>-2.304763166812275E-3</v>
      </c>
      <c r="BU23">
        <v>-7.1865226174940957E-3</v>
      </c>
      <c r="BV23">
        <v>0.16659394172886749</v>
      </c>
      <c r="BW23">
        <f t="shared" si="14"/>
        <v>0.12635263871999999</v>
      </c>
      <c r="BX23">
        <v>61</v>
      </c>
      <c r="BY23">
        <v>-6.012725428821598E-3</v>
      </c>
      <c r="BZ23">
        <v>-9.9136106771476711E-3</v>
      </c>
      <c r="CA23">
        <v>0.19363738394202221</v>
      </c>
      <c r="CB23">
        <f t="shared" si="15"/>
        <v>0.12635263871999999</v>
      </c>
    </row>
    <row r="24" spans="1:80" x14ac:dyDescent="0.4">
      <c r="A24">
        <v>62</v>
      </c>
      <c r="B24">
        <v>-3.4713061314359762E-3</v>
      </c>
      <c r="C24">
        <v>2.9482085496570832E-3</v>
      </c>
      <c r="D24">
        <v>4.9592970132054286E-3</v>
      </c>
      <c r="E24">
        <f t="shared" si="0"/>
        <v>0.12635263871999999</v>
      </c>
      <c r="F24">
        <v>62</v>
      </c>
      <c r="G24">
        <v>-1.198725031815184E-4</v>
      </c>
      <c r="H24">
        <v>2.436115257984664E-3</v>
      </c>
      <c r="I24">
        <v>2.0134756286024642E-2</v>
      </c>
      <c r="J24">
        <f t="shared" si="1"/>
        <v>0.12635263871999999</v>
      </c>
      <c r="K24">
        <v>62</v>
      </c>
      <c r="L24">
        <v>4.2431614738086517E-3</v>
      </c>
      <c r="M24">
        <v>1.177695361647969E-3</v>
      </c>
      <c r="N24">
        <v>3.4927413412047158E-2</v>
      </c>
      <c r="O24">
        <f t="shared" si="2"/>
        <v>0.12635263871999999</v>
      </c>
      <c r="P24">
        <v>62</v>
      </c>
      <c r="Q24">
        <v>3.5902152081515011E-3</v>
      </c>
      <c r="R24">
        <v>-8.1432047344801538E-4</v>
      </c>
      <c r="S24">
        <v>4.041702116877019E-2</v>
      </c>
      <c r="T24">
        <f t="shared" si="3"/>
        <v>0.12635263871999999</v>
      </c>
      <c r="U24">
        <v>62</v>
      </c>
      <c r="V24">
        <v>-6.8256109395954472E-4</v>
      </c>
      <c r="W24">
        <v>-3.5674465973789091E-3</v>
      </c>
      <c r="X24">
        <v>4.4248932440336487E-2</v>
      </c>
      <c r="Y24">
        <f t="shared" si="4"/>
        <v>0.12635263871999999</v>
      </c>
      <c r="Z24">
        <v>62</v>
      </c>
      <c r="AA24">
        <v>2.2876368182255451E-3</v>
      </c>
      <c r="AB24">
        <v>9.4817137329107348E-3</v>
      </c>
      <c r="AC24">
        <v>5.8395412972505938E-2</v>
      </c>
      <c r="AD24">
        <f t="shared" si="5"/>
        <v>0.12635263871999999</v>
      </c>
      <c r="AE24">
        <v>62</v>
      </c>
      <c r="AF24">
        <v>-4.0957475107138343E-3</v>
      </c>
      <c r="AG24">
        <v>8.7788365343493657E-4</v>
      </c>
      <c r="AH24">
        <v>8.4928295865707687E-2</v>
      </c>
      <c r="AI24">
        <f t="shared" si="6"/>
        <v>0.12635263871999999</v>
      </c>
      <c r="AJ24">
        <v>62</v>
      </c>
      <c r="AK24">
        <v>2.12914164600642E-3</v>
      </c>
      <c r="AL24">
        <v>1.003826005822626E-3</v>
      </c>
      <c r="AM24">
        <v>9.8111485835533321E-2</v>
      </c>
      <c r="AN24">
        <f t="shared" si="7"/>
        <v>0.12635263871999999</v>
      </c>
      <c r="AO24">
        <v>62</v>
      </c>
      <c r="AP24">
        <v>4.9234713622778592E-3</v>
      </c>
      <c r="AQ24">
        <v>-4.6470275599733678E-3</v>
      </c>
      <c r="AR24">
        <v>0.1175251759212879</v>
      </c>
      <c r="AS24">
        <f t="shared" si="8"/>
        <v>0.12635263871999999</v>
      </c>
      <c r="AT24">
        <v>62</v>
      </c>
      <c r="AU24">
        <v>-6.9394462688578363E-3</v>
      </c>
      <c r="AV24">
        <v>5.999305303626011E-4</v>
      </c>
      <c r="AW24">
        <v>0.1183002135285177</v>
      </c>
      <c r="AX24">
        <f t="shared" si="9"/>
        <v>0.12635263871999999</v>
      </c>
      <c r="AY24">
        <v>62</v>
      </c>
      <c r="AZ24">
        <v>-1.1393508040926669E-3</v>
      </c>
      <c r="BA24">
        <v>-8.4162118127294433E-4</v>
      </c>
      <c r="BB24">
        <v>0.13350446523539339</v>
      </c>
      <c r="BC24">
        <f t="shared" si="10"/>
        <v>0.12635263871999999</v>
      </c>
      <c r="BD24">
        <v>62</v>
      </c>
      <c r="BE24">
        <v>4.9641888173933566E-3</v>
      </c>
      <c r="BF24">
        <v>-4.705400400240211E-3</v>
      </c>
      <c r="BG24">
        <v>0.13688266667679891</v>
      </c>
      <c r="BH24">
        <f t="shared" si="11"/>
        <v>0.12635263871999999</v>
      </c>
      <c r="BI24">
        <v>62</v>
      </c>
      <c r="BJ24">
        <v>8.5357124149515766E-4</v>
      </c>
      <c r="BK24">
        <v>1.8868357528653791E-3</v>
      </c>
      <c r="BL24">
        <v>0.1699230678241421</v>
      </c>
      <c r="BM24">
        <f t="shared" si="12"/>
        <v>0.12635263871999999</v>
      </c>
      <c r="BN24">
        <v>62</v>
      </c>
      <c r="BO24">
        <v>-2.5930115541843591E-4</v>
      </c>
      <c r="BP24">
        <v>5.1496238752127537E-4</v>
      </c>
      <c r="BQ24">
        <v>0.15870792494015801</v>
      </c>
      <c r="BR24">
        <f t="shared" si="13"/>
        <v>0.12635263871999999</v>
      </c>
      <c r="BS24">
        <v>62</v>
      </c>
      <c r="BT24">
        <v>4.5677713469918684E-3</v>
      </c>
      <c r="BU24">
        <v>-7.904126467569066E-4</v>
      </c>
      <c r="BV24">
        <v>0.17664535084158511</v>
      </c>
      <c r="BW24">
        <f t="shared" si="14"/>
        <v>0.12635263871999999</v>
      </c>
      <c r="BX24">
        <v>62</v>
      </c>
      <c r="BY24">
        <v>9.3549960531147183E-3</v>
      </c>
      <c r="BZ24">
        <v>-4.7008152577163037E-3</v>
      </c>
      <c r="CA24">
        <v>0.19141937482938379</v>
      </c>
      <c r="CB24">
        <f t="shared" si="15"/>
        <v>0.12635263871999999</v>
      </c>
    </row>
    <row r="25" spans="1:80" x14ac:dyDescent="0.4">
      <c r="A25">
        <v>63</v>
      </c>
      <c r="B25">
        <v>-1.828632566367033E-4</v>
      </c>
      <c r="C25">
        <v>-1.4408856170282551E-4</v>
      </c>
      <c r="D25">
        <v>1.7536743348813739E-2</v>
      </c>
      <c r="E25">
        <f t="shared" si="0"/>
        <v>0.12635263871999999</v>
      </c>
      <c r="F25">
        <v>63</v>
      </c>
      <c r="G25">
        <v>2.6743701422670949E-3</v>
      </c>
      <c r="H25">
        <v>-4.7716015679354533E-3</v>
      </c>
      <c r="I25">
        <v>8.6678948809798609E-3</v>
      </c>
      <c r="J25">
        <f t="shared" si="1"/>
        <v>0.12635263871999999</v>
      </c>
      <c r="K25">
        <v>63</v>
      </c>
      <c r="L25">
        <v>3.4612060401241502E-3</v>
      </c>
      <c r="M25">
        <v>4.3908483906716844E-6</v>
      </c>
      <c r="N25">
        <v>2.831775137895429E-2</v>
      </c>
      <c r="O25">
        <f t="shared" si="2"/>
        <v>0.12635263871999999</v>
      </c>
      <c r="P25">
        <v>63</v>
      </c>
      <c r="Q25">
        <v>3.9136000395496627E-3</v>
      </c>
      <c r="R25">
        <v>-7.1591088568899854E-4</v>
      </c>
      <c r="S25">
        <v>4.5023239718724663E-2</v>
      </c>
      <c r="T25">
        <f t="shared" si="3"/>
        <v>0.12635263871999999</v>
      </c>
      <c r="U25">
        <v>63</v>
      </c>
      <c r="V25">
        <v>3.1609027405385261E-3</v>
      </c>
      <c r="W25">
        <v>2.8732538467238348E-3</v>
      </c>
      <c r="X25">
        <v>4.6138163807249569E-2</v>
      </c>
      <c r="Y25">
        <f t="shared" si="4"/>
        <v>0.12635263871999999</v>
      </c>
      <c r="Z25">
        <v>63</v>
      </c>
      <c r="AA25">
        <v>2.7728694500687382E-3</v>
      </c>
      <c r="AB25">
        <v>1.982602566853319E-3</v>
      </c>
      <c r="AC25">
        <v>7.0282666235691599E-2</v>
      </c>
      <c r="AD25">
        <f t="shared" si="5"/>
        <v>0.12635263871999999</v>
      </c>
      <c r="AE25">
        <v>63</v>
      </c>
      <c r="AF25">
        <v>-8.8206605959578635E-4</v>
      </c>
      <c r="AG25">
        <v>-4.3276875409773378E-3</v>
      </c>
      <c r="AH25">
        <v>7.6126837002602768E-2</v>
      </c>
      <c r="AI25">
        <f t="shared" si="6"/>
        <v>0.12635263871999999</v>
      </c>
      <c r="AJ25">
        <v>63</v>
      </c>
      <c r="AK25">
        <v>7.9210663167286286E-3</v>
      </c>
      <c r="AL25">
        <v>6.3950191985497383E-3</v>
      </c>
      <c r="AM25">
        <v>9.2374751832418181E-2</v>
      </c>
      <c r="AN25">
        <f t="shared" si="7"/>
        <v>0.12635263871999999</v>
      </c>
      <c r="AO25">
        <v>63</v>
      </c>
      <c r="AP25">
        <v>3.0699290239941199E-3</v>
      </c>
      <c r="AQ25">
        <v>-3.5351927828577408E-3</v>
      </c>
      <c r="AR25">
        <v>0.1029416077047922</v>
      </c>
      <c r="AS25">
        <f t="shared" si="8"/>
        <v>0.12635263871999999</v>
      </c>
      <c r="AT25">
        <v>63</v>
      </c>
      <c r="AU25">
        <v>3.9670935397735294E-3</v>
      </c>
      <c r="AV25">
        <v>2.4088199821599371E-3</v>
      </c>
      <c r="AW25">
        <v>0.12195192785099609</v>
      </c>
      <c r="AX25">
        <f t="shared" si="9"/>
        <v>0.12635263871999999</v>
      </c>
      <c r="AY25">
        <v>63</v>
      </c>
      <c r="AZ25">
        <v>7.1307298545534984E-4</v>
      </c>
      <c r="BA25">
        <v>-8.9756529590821407E-3</v>
      </c>
      <c r="BB25">
        <v>0.11661526263861639</v>
      </c>
      <c r="BC25">
        <f t="shared" si="10"/>
        <v>0.12635263871999999</v>
      </c>
      <c r="BD25">
        <v>63</v>
      </c>
      <c r="BE25">
        <v>-5.053426214691327E-3</v>
      </c>
      <c r="BF25">
        <v>6.8086019316805266E-4</v>
      </c>
      <c r="BG25">
        <v>0.13801124569425499</v>
      </c>
      <c r="BH25">
        <f t="shared" si="11"/>
        <v>0.12635263871999999</v>
      </c>
      <c r="BI25">
        <v>63</v>
      </c>
      <c r="BJ25">
        <v>7.6318277368058558E-4</v>
      </c>
      <c r="BK25">
        <v>1.293996919767304E-4</v>
      </c>
      <c r="BL25">
        <v>0.14126638853501611</v>
      </c>
      <c r="BM25">
        <f t="shared" si="12"/>
        <v>0.12635263871999999</v>
      </c>
      <c r="BN25">
        <v>63</v>
      </c>
      <c r="BO25">
        <v>8.5905249789587617E-3</v>
      </c>
      <c r="BP25">
        <v>-1.483369346046591E-2</v>
      </c>
      <c r="BQ25">
        <v>0.1223843753682279</v>
      </c>
      <c r="BR25">
        <f t="shared" si="13"/>
        <v>0.12635263871999999</v>
      </c>
      <c r="BS25">
        <v>63</v>
      </c>
      <c r="BT25">
        <v>4.0039454589105312E-3</v>
      </c>
      <c r="BU25">
        <v>-3.6182930201419171E-3</v>
      </c>
      <c r="BV25">
        <v>0.17222957494875971</v>
      </c>
      <c r="BW25">
        <f t="shared" si="14"/>
        <v>0.12635263871999999</v>
      </c>
      <c r="BX25">
        <v>63</v>
      </c>
      <c r="BY25">
        <v>-6.9383644295880793E-3</v>
      </c>
      <c r="BZ25">
        <v>-4.014723316846918E-3</v>
      </c>
      <c r="CA25">
        <v>0.1842361236495953</v>
      </c>
      <c r="CB25">
        <f t="shared" si="15"/>
        <v>0.12635263871999999</v>
      </c>
    </row>
    <row r="26" spans="1:80" x14ac:dyDescent="0.4">
      <c r="A26">
        <v>64</v>
      </c>
      <c r="B26">
        <v>4.5638297778656453E-3</v>
      </c>
      <c r="C26">
        <v>-2.7475509012674241E-3</v>
      </c>
      <c r="D26">
        <v>1.163040798520901E-2</v>
      </c>
      <c r="E26">
        <f t="shared" si="0"/>
        <v>0.12635263871999999</v>
      </c>
      <c r="F26">
        <v>64</v>
      </c>
      <c r="G26">
        <v>-1.706756255590282E-3</v>
      </c>
      <c r="H26">
        <v>6.7996229803214004E-3</v>
      </c>
      <c r="I26">
        <v>1.4674900252926009E-2</v>
      </c>
      <c r="J26">
        <f t="shared" si="1"/>
        <v>0.12635263871999999</v>
      </c>
      <c r="K26">
        <v>64</v>
      </c>
      <c r="L26">
        <v>7.5485802514519019E-3</v>
      </c>
      <c r="M26">
        <v>-1.2008989809294531E-3</v>
      </c>
      <c r="N26">
        <v>2.741828769592548E-2</v>
      </c>
      <c r="O26">
        <f t="shared" si="2"/>
        <v>0.12635263871999999</v>
      </c>
      <c r="P26">
        <v>64</v>
      </c>
      <c r="Q26">
        <v>-4.8231743280722199E-3</v>
      </c>
      <c r="R26">
        <v>9.8669317582737136E-3</v>
      </c>
      <c r="S26">
        <v>4.3682762148417278E-2</v>
      </c>
      <c r="T26">
        <f t="shared" si="3"/>
        <v>0.12635263871999999</v>
      </c>
      <c r="U26">
        <v>64</v>
      </c>
      <c r="V26">
        <v>-7.1950512266747172E-4</v>
      </c>
      <c r="W26">
        <v>7.1105415331095276E-3</v>
      </c>
      <c r="X26">
        <v>3.5101788361808058E-2</v>
      </c>
      <c r="Y26">
        <f t="shared" si="4"/>
        <v>0.12635263871999999</v>
      </c>
      <c r="Z26">
        <v>64</v>
      </c>
      <c r="AA26">
        <v>-6.4097802922884334E-3</v>
      </c>
      <c r="AB26">
        <v>-4.3879918171381913E-3</v>
      </c>
      <c r="AC26">
        <v>5.6119162869712538E-2</v>
      </c>
      <c r="AD26">
        <f t="shared" si="5"/>
        <v>0.12635263871999999</v>
      </c>
      <c r="AE26">
        <v>64</v>
      </c>
      <c r="AF26">
        <v>-3.5200237221685309E-3</v>
      </c>
      <c r="AG26">
        <v>9.4839325761195278E-4</v>
      </c>
      <c r="AH26">
        <v>8.441890606387556E-2</v>
      </c>
      <c r="AI26">
        <f t="shared" si="6"/>
        <v>0.12635263871999999</v>
      </c>
      <c r="AJ26">
        <v>64</v>
      </c>
      <c r="AK26">
        <v>1.4228684496729539E-3</v>
      </c>
      <c r="AL26">
        <v>9.211327117525767E-3</v>
      </c>
      <c r="AM26">
        <v>9.9795961614792913E-2</v>
      </c>
      <c r="AN26">
        <f t="shared" si="7"/>
        <v>0.12635263871999999</v>
      </c>
      <c r="AO26">
        <v>64</v>
      </c>
      <c r="AP26">
        <v>5.255889001793271E-3</v>
      </c>
      <c r="AQ26">
        <v>-1.059346936470347E-2</v>
      </c>
      <c r="AR26">
        <v>9.1548766756241295E-2</v>
      </c>
      <c r="AS26">
        <f t="shared" si="8"/>
        <v>0.12635263871999999</v>
      </c>
      <c r="AT26">
        <v>64</v>
      </c>
      <c r="AU26">
        <v>3.7587857504917999E-3</v>
      </c>
      <c r="AV26">
        <v>-6.5898514863192486E-3</v>
      </c>
      <c r="AW26">
        <v>0.11329215207087751</v>
      </c>
      <c r="AX26">
        <f t="shared" si="9"/>
        <v>0.12635263871999999</v>
      </c>
      <c r="AY26">
        <v>64</v>
      </c>
      <c r="AZ26">
        <v>5.4033604534150668E-4</v>
      </c>
      <c r="BA26">
        <v>-2.2605313956636851E-3</v>
      </c>
      <c r="BB26">
        <v>0.14355835101194481</v>
      </c>
      <c r="BC26">
        <f t="shared" si="10"/>
        <v>0.12635263871999999</v>
      </c>
      <c r="BD26">
        <v>64</v>
      </c>
      <c r="BE26">
        <v>1.2043075293129129E-3</v>
      </c>
      <c r="BF26">
        <v>-2.400682937125408E-3</v>
      </c>
      <c r="BG26">
        <v>0.13132068567514521</v>
      </c>
      <c r="BH26">
        <f t="shared" si="11"/>
        <v>0.12635263871999999</v>
      </c>
      <c r="BI26">
        <v>64</v>
      </c>
      <c r="BJ26">
        <v>-6.3212431309255766E-3</v>
      </c>
      <c r="BK26">
        <v>-1.547840504684321E-3</v>
      </c>
      <c r="BL26">
        <v>0.1517612871037464</v>
      </c>
      <c r="BM26">
        <f t="shared" si="12"/>
        <v>0.12635263871999999</v>
      </c>
      <c r="BN26">
        <v>64</v>
      </c>
      <c r="BO26">
        <v>5.6300661849940561E-3</v>
      </c>
      <c r="BP26">
        <v>-1.210465323006453E-2</v>
      </c>
      <c r="BQ26">
        <v>0.15346294959050319</v>
      </c>
      <c r="BR26">
        <f t="shared" si="13"/>
        <v>0.12635263871999999</v>
      </c>
      <c r="BS26">
        <v>64</v>
      </c>
      <c r="BT26">
        <v>1.1294221388820981E-2</v>
      </c>
      <c r="BU26">
        <v>-3.3211352356002331E-3</v>
      </c>
      <c r="BV26">
        <v>0.16801771429187159</v>
      </c>
      <c r="BW26">
        <f t="shared" si="14"/>
        <v>0.12635263871999999</v>
      </c>
      <c r="BX26">
        <v>64</v>
      </c>
      <c r="BY26">
        <v>-9.5309257531349563E-5</v>
      </c>
      <c r="BZ26">
        <v>-3.7567392636088499E-3</v>
      </c>
      <c r="CA26">
        <v>0.19007727151071729</v>
      </c>
      <c r="CB26">
        <f t="shared" si="15"/>
        <v>0.12635263871999999</v>
      </c>
    </row>
    <row r="27" spans="1:80" x14ac:dyDescent="0.4">
      <c r="A27">
        <v>65</v>
      </c>
      <c r="B27">
        <v>5.328633940289468E-4</v>
      </c>
      <c r="C27">
        <v>4.4969903264695313E-3</v>
      </c>
      <c r="D27">
        <v>9.9566334895460039E-3</v>
      </c>
      <c r="E27">
        <f t="shared" si="0"/>
        <v>0.12635263871999999</v>
      </c>
      <c r="F27">
        <v>65</v>
      </c>
      <c r="G27">
        <v>-2.568592915913256E-3</v>
      </c>
      <c r="H27">
        <v>5.6900105168135604E-3</v>
      </c>
      <c r="I27">
        <v>1.752439674888375E-3</v>
      </c>
      <c r="J27">
        <f t="shared" si="1"/>
        <v>0.12635263871999999</v>
      </c>
      <c r="K27">
        <v>65</v>
      </c>
      <c r="L27">
        <v>4.6218807061459213E-3</v>
      </c>
      <c r="M27">
        <v>2.5160719840648408E-3</v>
      </c>
      <c r="N27">
        <v>1.0536021800736321E-2</v>
      </c>
      <c r="O27">
        <f t="shared" si="2"/>
        <v>0.12635263871999999</v>
      </c>
      <c r="P27">
        <v>65</v>
      </c>
      <c r="Q27">
        <v>-3.7398705286309179E-3</v>
      </c>
      <c r="R27">
        <v>1.4294370338824639E-2</v>
      </c>
      <c r="S27">
        <v>2.8331622750704211E-2</v>
      </c>
      <c r="T27">
        <f t="shared" si="3"/>
        <v>0.12635263871999999</v>
      </c>
      <c r="U27">
        <v>65</v>
      </c>
      <c r="V27">
        <v>2.191625981108461E-3</v>
      </c>
      <c r="W27">
        <v>6.3488351693155439E-3</v>
      </c>
      <c r="X27">
        <v>4.8219866224044727E-2</v>
      </c>
      <c r="Y27">
        <f t="shared" si="4"/>
        <v>0.12635263871999999</v>
      </c>
      <c r="Z27">
        <v>65</v>
      </c>
      <c r="AA27">
        <v>-5.8428942415949094E-3</v>
      </c>
      <c r="AB27">
        <v>1.8265000389999491E-2</v>
      </c>
      <c r="AC27">
        <v>6.3355970804935421E-2</v>
      </c>
      <c r="AD27">
        <f t="shared" si="5"/>
        <v>0.12635263871999999</v>
      </c>
      <c r="AE27">
        <v>65</v>
      </c>
      <c r="AF27">
        <v>-3.6518867796360602E-3</v>
      </c>
      <c r="AG27">
        <v>4.2278285924205981E-3</v>
      </c>
      <c r="AH27">
        <v>7.8312722217198261E-2</v>
      </c>
      <c r="AI27">
        <f t="shared" si="6"/>
        <v>0.12635263871999999</v>
      </c>
      <c r="AJ27">
        <v>65</v>
      </c>
      <c r="AK27">
        <v>-7.9318991546741143E-4</v>
      </c>
      <c r="AL27">
        <v>3.9892207005269619E-3</v>
      </c>
      <c r="AM27">
        <v>9.5796504302451735E-2</v>
      </c>
      <c r="AN27">
        <f t="shared" si="7"/>
        <v>0.12635263871999999</v>
      </c>
      <c r="AO27">
        <v>65</v>
      </c>
      <c r="AP27">
        <v>6.1896535428258856E-3</v>
      </c>
      <c r="AQ27">
        <v>2.1644802205239809E-3</v>
      </c>
      <c r="AR27">
        <v>9.6908180046280101E-2</v>
      </c>
      <c r="AS27">
        <f t="shared" si="8"/>
        <v>0.12635263871999999</v>
      </c>
      <c r="AT27">
        <v>65</v>
      </c>
      <c r="AU27">
        <v>-1.3713729194426609E-3</v>
      </c>
      <c r="AV27">
        <v>1.582833112437777E-3</v>
      </c>
      <c r="AW27">
        <v>0.12070253500543041</v>
      </c>
      <c r="AX27">
        <f t="shared" si="9"/>
        <v>0.12635263871999999</v>
      </c>
      <c r="AY27">
        <v>65</v>
      </c>
      <c r="AZ27">
        <v>4.9039990989217406E-3</v>
      </c>
      <c r="BA27">
        <v>6.5272021255540604E-3</v>
      </c>
      <c r="BB27">
        <v>0.1152199723988012</v>
      </c>
      <c r="BC27">
        <f t="shared" si="10"/>
        <v>0.12635263871999999</v>
      </c>
      <c r="BD27">
        <v>65</v>
      </c>
      <c r="BE27">
        <v>1.005095955718239E-2</v>
      </c>
      <c r="BF27">
        <v>-6.9644887740108723E-4</v>
      </c>
      <c r="BG27">
        <v>0.1220405962337013</v>
      </c>
      <c r="BH27">
        <f t="shared" si="11"/>
        <v>0.12635263871999999</v>
      </c>
      <c r="BI27">
        <v>65</v>
      </c>
      <c r="BJ27">
        <v>9.0199513552753491E-3</v>
      </c>
      <c r="BK27">
        <v>-4.7002478169453866E-3</v>
      </c>
      <c r="BL27">
        <v>0.14210966358800159</v>
      </c>
      <c r="BM27">
        <f t="shared" si="12"/>
        <v>0.12635263871999999</v>
      </c>
      <c r="BN27">
        <v>65</v>
      </c>
      <c r="BO27">
        <v>5.6693766649855296E-3</v>
      </c>
      <c r="BP27">
        <v>-6.0557085645234088E-3</v>
      </c>
      <c r="BQ27">
        <v>0.15382776762570871</v>
      </c>
      <c r="BR27">
        <f t="shared" si="13"/>
        <v>0.12635263871999999</v>
      </c>
      <c r="BS27">
        <v>65</v>
      </c>
      <c r="BT27">
        <v>6.1874248673589238E-3</v>
      </c>
      <c r="BU27">
        <v>-4.9861475657440747E-3</v>
      </c>
      <c r="BV27">
        <v>0.16982814923046319</v>
      </c>
      <c r="BW27">
        <f t="shared" si="14"/>
        <v>0.12635263871999999</v>
      </c>
      <c r="BX27">
        <v>65</v>
      </c>
      <c r="BY27">
        <v>1.5309915309429149E-2</v>
      </c>
      <c r="BZ27">
        <v>-1.715838952595639E-3</v>
      </c>
      <c r="CA27">
        <v>0.19131442602848661</v>
      </c>
      <c r="CB27">
        <f t="shared" si="15"/>
        <v>0.12635263871999999</v>
      </c>
    </row>
    <row r="28" spans="1:80" x14ac:dyDescent="0.4">
      <c r="A28">
        <v>66</v>
      </c>
      <c r="B28">
        <v>4.3155173757544272E-3</v>
      </c>
      <c r="C28">
        <v>1.6781280436537281E-3</v>
      </c>
      <c r="D28">
        <v>8.7231533412977912E-3</v>
      </c>
      <c r="E28">
        <f t="shared" si="0"/>
        <v>0.12635263871999999</v>
      </c>
      <c r="F28">
        <v>66</v>
      </c>
      <c r="G28">
        <v>2.449968564475906E-3</v>
      </c>
      <c r="H28">
        <v>-1.665138393276877E-3</v>
      </c>
      <c r="I28">
        <v>-4.7608693911750377E-3</v>
      </c>
      <c r="J28">
        <f t="shared" si="1"/>
        <v>0.12635263871999999</v>
      </c>
      <c r="K28">
        <v>66</v>
      </c>
      <c r="L28">
        <v>4.5650599267516674E-3</v>
      </c>
      <c r="M28">
        <v>-1.301424742003089E-3</v>
      </c>
      <c r="N28">
        <v>2.3316805833267801E-2</v>
      </c>
      <c r="O28">
        <f t="shared" si="2"/>
        <v>0.12635263871999999</v>
      </c>
      <c r="P28">
        <v>66</v>
      </c>
      <c r="Q28">
        <v>-1.415819044522868E-3</v>
      </c>
      <c r="R28">
        <v>3.050931775990398E-3</v>
      </c>
      <c r="S28">
        <v>2.2717728813304739E-2</v>
      </c>
      <c r="T28">
        <f t="shared" si="3"/>
        <v>0.12635263871999999</v>
      </c>
      <c r="U28">
        <v>66</v>
      </c>
      <c r="V28">
        <v>1.528241635351062E-3</v>
      </c>
      <c r="W28">
        <v>1.7592211788685971E-3</v>
      </c>
      <c r="X28">
        <v>2.7007134718765029E-2</v>
      </c>
      <c r="Y28">
        <f t="shared" si="4"/>
        <v>0.12635263871999999</v>
      </c>
      <c r="Z28">
        <v>66</v>
      </c>
      <c r="AA28">
        <v>1.9531624140106999E-4</v>
      </c>
      <c r="AB28">
        <v>6.3564703697902968E-3</v>
      </c>
      <c r="AC28">
        <v>2.8408583022893279E-2</v>
      </c>
      <c r="AD28">
        <f t="shared" si="5"/>
        <v>0.12635263871999999</v>
      </c>
      <c r="AE28">
        <v>66</v>
      </c>
      <c r="AF28">
        <v>-4.5856066846468118E-4</v>
      </c>
      <c r="AG28">
        <v>1.2231720493934019E-3</v>
      </c>
      <c r="AH28">
        <v>8.2316002511993516E-2</v>
      </c>
      <c r="AI28">
        <f t="shared" si="6"/>
        <v>0.12635263871999999</v>
      </c>
      <c r="AJ28">
        <v>66</v>
      </c>
      <c r="AK28">
        <v>-3.838092163671696E-3</v>
      </c>
      <c r="AL28">
        <v>-3.5879617763433522E-3</v>
      </c>
      <c r="AM28">
        <v>5.7422724589015477E-2</v>
      </c>
      <c r="AN28">
        <f t="shared" si="7"/>
        <v>0.12635263871999999</v>
      </c>
      <c r="AO28">
        <v>66</v>
      </c>
      <c r="AP28">
        <v>1.3490214677747419E-2</v>
      </c>
      <c r="AQ28">
        <v>2.7331554203921982E-3</v>
      </c>
      <c r="AR28">
        <v>9.4121159664856721E-2</v>
      </c>
      <c r="AS28">
        <f t="shared" si="8"/>
        <v>0.12635263871999999</v>
      </c>
      <c r="AT28">
        <v>66</v>
      </c>
      <c r="AU28">
        <v>5.4193466733728959E-3</v>
      </c>
      <c r="AV28">
        <v>-4.0757096634138146E-3</v>
      </c>
      <c r="AW28">
        <v>9.6747989163226966E-2</v>
      </c>
      <c r="AX28">
        <f t="shared" si="9"/>
        <v>0.12635263871999999</v>
      </c>
      <c r="AY28">
        <v>66</v>
      </c>
      <c r="AZ28">
        <v>8.9720730471915446E-3</v>
      </c>
      <c r="BA28">
        <v>-3.5705747376776919E-3</v>
      </c>
      <c r="BB28">
        <v>0.11972230824620721</v>
      </c>
      <c r="BC28">
        <f t="shared" si="10"/>
        <v>0.12635263871999999</v>
      </c>
      <c r="BD28">
        <v>66</v>
      </c>
      <c r="BE28">
        <v>8.4668634586176801E-3</v>
      </c>
      <c r="BF28">
        <v>-2.3816292456689189E-3</v>
      </c>
      <c r="BG28">
        <v>0.12279554135140611</v>
      </c>
      <c r="BH28">
        <f t="shared" si="11"/>
        <v>0.12635263871999999</v>
      </c>
      <c r="BI28">
        <v>66</v>
      </c>
      <c r="BJ28">
        <v>3.2283531994913429E-3</v>
      </c>
      <c r="BK28">
        <v>-2.7507472867581949E-3</v>
      </c>
      <c r="BL28">
        <v>0.13973992858141679</v>
      </c>
      <c r="BM28">
        <f t="shared" si="12"/>
        <v>0.12635263871999999</v>
      </c>
      <c r="BN28">
        <v>66</v>
      </c>
      <c r="BO28">
        <v>-8.1262724039568059E-4</v>
      </c>
      <c r="BP28">
        <v>-1.4302521680794481E-3</v>
      </c>
      <c r="BQ28">
        <v>0.1611888818478483</v>
      </c>
      <c r="BR28">
        <f t="shared" si="13"/>
        <v>0.12635263871999999</v>
      </c>
      <c r="BS28">
        <v>66</v>
      </c>
      <c r="BT28">
        <v>2.522302232915846E-3</v>
      </c>
      <c r="BU28">
        <v>-1.7727625546686411E-3</v>
      </c>
      <c r="BV28">
        <v>0.1816504892246015</v>
      </c>
      <c r="BW28">
        <f t="shared" si="14"/>
        <v>0.12635263871999999</v>
      </c>
      <c r="BX28">
        <v>66</v>
      </c>
      <c r="BY28">
        <v>1.146085306276595E-2</v>
      </c>
      <c r="BZ28">
        <v>-5.1427168957847444E-3</v>
      </c>
      <c r="CA28">
        <v>0.17788096667638231</v>
      </c>
      <c r="CB28">
        <f t="shared" si="15"/>
        <v>0.12635263871999999</v>
      </c>
    </row>
    <row r="29" spans="1:80" x14ac:dyDescent="0.4">
      <c r="A29">
        <v>67</v>
      </c>
      <c r="B29">
        <v>2.3846814632256241E-3</v>
      </c>
      <c r="C29">
        <v>-5.4637730567624605E-4</v>
      </c>
      <c r="D29">
        <v>1.215555510592309E-2</v>
      </c>
      <c r="E29">
        <f t="shared" si="0"/>
        <v>0.12635263871999999</v>
      </c>
      <c r="F29">
        <v>67</v>
      </c>
      <c r="G29">
        <v>9.2614029237319904E-3</v>
      </c>
      <c r="H29">
        <v>6.3856340030199214E-3</v>
      </c>
      <c r="I29">
        <v>-5.468469667036604E-4</v>
      </c>
      <c r="J29">
        <f t="shared" si="1"/>
        <v>0.12635263871999999</v>
      </c>
      <c r="K29">
        <v>67</v>
      </c>
      <c r="L29">
        <v>-2.828544709116703E-3</v>
      </c>
      <c r="M29">
        <v>-8.6506847434070118E-3</v>
      </c>
      <c r="N29">
        <v>4.0738692199849564E-3</v>
      </c>
      <c r="O29">
        <f t="shared" si="2"/>
        <v>0.12635263871999999</v>
      </c>
      <c r="P29">
        <v>67</v>
      </c>
      <c r="Q29">
        <v>1.77858425258015E-4</v>
      </c>
      <c r="R29">
        <v>-1.06608720240415E-2</v>
      </c>
      <c r="S29">
        <v>1.7972565592666981E-2</v>
      </c>
      <c r="T29">
        <f t="shared" si="3"/>
        <v>0.12635263871999999</v>
      </c>
      <c r="U29">
        <v>67</v>
      </c>
      <c r="V29">
        <v>-1.9235094340708841E-2</v>
      </c>
      <c r="W29">
        <v>1.210174553674212E-3</v>
      </c>
      <c r="X29">
        <v>2.56116862463256E-2</v>
      </c>
      <c r="Y29">
        <f t="shared" si="4"/>
        <v>0.12635263871999999</v>
      </c>
      <c r="Z29">
        <v>67</v>
      </c>
      <c r="AA29">
        <v>-1.0906436314191831E-2</v>
      </c>
      <c r="AB29">
        <v>3.1430958689048459E-3</v>
      </c>
      <c r="AC29">
        <v>4.3557904511523859E-2</v>
      </c>
      <c r="AD29">
        <f t="shared" si="5"/>
        <v>0.12635263871999999</v>
      </c>
      <c r="AE29">
        <v>67</v>
      </c>
      <c r="AF29">
        <v>-1.5552981097085299E-3</v>
      </c>
      <c r="AG29">
        <v>-1.5391580082626229E-3</v>
      </c>
      <c r="AH29">
        <v>6.0693974271807047E-2</v>
      </c>
      <c r="AI29">
        <f t="shared" si="6"/>
        <v>0.12635263871999999</v>
      </c>
      <c r="AJ29">
        <v>67</v>
      </c>
      <c r="AK29">
        <v>6.3321820847631171E-3</v>
      </c>
      <c r="AL29">
        <v>7.8401821411164495E-3</v>
      </c>
      <c r="AM29">
        <v>8.7884191552346641E-2</v>
      </c>
      <c r="AN29">
        <f t="shared" si="7"/>
        <v>0.12635263871999999</v>
      </c>
      <c r="AO29">
        <v>67</v>
      </c>
      <c r="AP29">
        <v>1.728024228388222E-4</v>
      </c>
      <c r="AQ29">
        <v>6.2496060855432838E-4</v>
      </c>
      <c r="AR29">
        <v>0.1018898918562198</v>
      </c>
      <c r="AS29">
        <f t="shared" si="8"/>
        <v>0.12635263871999999</v>
      </c>
      <c r="AT29">
        <v>67</v>
      </c>
      <c r="AU29">
        <v>-1.2718359464504419E-3</v>
      </c>
      <c r="AV29">
        <v>4.6282636531011848E-5</v>
      </c>
      <c r="AW29">
        <v>9.3848382461617322E-2</v>
      </c>
      <c r="AX29">
        <f t="shared" si="9"/>
        <v>0.12635263871999999</v>
      </c>
      <c r="AY29">
        <v>67</v>
      </c>
      <c r="AZ29">
        <v>3.381528279289686E-3</v>
      </c>
      <c r="BA29">
        <v>3.4486036676889438E-3</v>
      </c>
      <c r="BB29">
        <v>0.1162180633160588</v>
      </c>
      <c r="BC29">
        <f t="shared" si="10"/>
        <v>0.12635263871999999</v>
      </c>
      <c r="BD29">
        <v>67</v>
      </c>
      <c r="BE29">
        <v>-2.7637803630739381E-3</v>
      </c>
      <c r="BF29">
        <v>-6.1694726509128536E-3</v>
      </c>
      <c r="BG29">
        <v>0.11840981283145351</v>
      </c>
      <c r="BH29">
        <f t="shared" si="11"/>
        <v>0.12635263871999999</v>
      </c>
      <c r="BI29">
        <v>67</v>
      </c>
      <c r="BJ29">
        <v>-3.6562082263082931E-3</v>
      </c>
      <c r="BK29">
        <v>2.2924396677338451E-4</v>
      </c>
      <c r="BL29">
        <v>0.15283096337461011</v>
      </c>
      <c r="BM29">
        <f t="shared" si="12"/>
        <v>0.12635263871999999</v>
      </c>
      <c r="BN29">
        <v>67</v>
      </c>
      <c r="BO29">
        <v>2.3638435886411821E-4</v>
      </c>
      <c r="BP29">
        <v>-2.8302733078827869E-3</v>
      </c>
      <c r="BQ29">
        <v>0.15038668916947459</v>
      </c>
      <c r="BR29">
        <f t="shared" si="13"/>
        <v>0.12635263871999999</v>
      </c>
      <c r="BS29">
        <v>67</v>
      </c>
      <c r="BT29">
        <v>3.9062386385221482E-3</v>
      </c>
      <c r="BU29">
        <v>-8.9512839340467366E-3</v>
      </c>
      <c r="BV29">
        <v>0.166085455823721</v>
      </c>
      <c r="BW29">
        <f t="shared" si="14"/>
        <v>0.12635263871999999</v>
      </c>
      <c r="BX29">
        <v>67</v>
      </c>
      <c r="BY29">
        <v>5.0659067840339951E-3</v>
      </c>
      <c r="BZ29">
        <v>-8.8548275424894796E-3</v>
      </c>
      <c r="CA29">
        <v>0.1712297399896793</v>
      </c>
      <c r="CB29">
        <f t="shared" si="15"/>
        <v>0.12635263871999999</v>
      </c>
    </row>
    <row r="30" spans="1:80" x14ac:dyDescent="0.4">
      <c r="A30">
        <v>68</v>
      </c>
      <c r="B30">
        <v>8.8067175633446491E-3</v>
      </c>
      <c r="C30">
        <v>5.3350018438292077E-3</v>
      </c>
      <c r="D30">
        <v>1.7604098090832802E-2</v>
      </c>
      <c r="E30">
        <f t="shared" si="0"/>
        <v>0.12635263871999999</v>
      </c>
      <c r="F30">
        <v>68</v>
      </c>
      <c r="G30">
        <v>-6.1526740946804331E-4</v>
      </c>
      <c r="H30">
        <v>5.0427945518934907E-3</v>
      </c>
      <c r="I30">
        <v>1.830293332519246E-2</v>
      </c>
      <c r="J30">
        <f t="shared" si="1"/>
        <v>0.12635263871999999</v>
      </c>
      <c r="K30">
        <v>68</v>
      </c>
      <c r="L30">
        <v>2.4460724432720481E-3</v>
      </c>
      <c r="M30">
        <v>-4.1067582835430973E-3</v>
      </c>
      <c r="N30">
        <v>2.4528098679005961E-2</v>
      </c>
      <c r="O30">
        <f t="shared" si="2"/>
        <v>0.12635263871999999</v>
      </c>
      <c r="P30">
        <v>68</v>
      </c>
      <c r="Q30">
        <v>5.2904701387607887E-3</v>
      </c>
      <c r="R30">
        <v>2.8266630027696249E-3</v>
      </c>
      <c r="S30">
        <v>2.956639473378108E-2</v>
      </c>
      <c r="T30">
        <f t="shared" si="3"/>
        <v>0.12635263871999999</v>
      </c>
      <c r="U30">
        <v>68</v>
      </c>
      <c r="V30">
        <v>1.105385704268012E-2</v>
      </c>
      <c r="W30">
        <v>-2.0613403851920558E-3</v>
      </c>
      <c r="X30">
        <v>3.9503301503153329E-2</v>
      </c>
      <c r="Y30">
        <f t="shared" si="4"/>
        <v>0.12635263871999999</v>
      </c>
      <c r="Z30">
        <v>68</v>
      </c>
      <c r="AA30">
        <v>2.302820230500754E-3</v>
      </c>
      <c r="AB30">
        <v>-1.160016236479193E-3</v>
      </c>
      <c r="AC30">
        <v>6.2162554907199068E-2</v>
      </c>
      <c r="AD30">
        <f t="shared" si="5"/>
        <v>0.12635263871999999</v>
      </c>
      <c r="AE30">
        <v>68</v>
      </c>
      <c r="AF30">
        <v>3.8736816200913419E-3</v>
      </c>
      <c r="AG30">
        <v>-1.210191313696057E-2</v>
      </c>
      <c r="AH30">
        <v>5.6815234025208217E-2</v>
      </c>
      <c r="AI30">
        <f t="shared" si="6"/>
        <v>0.12635263871999999</v>
      </c>
      <c r="AJ30">
        <v>68</v>
      </c>
      <c r="AK30">
        <v>-1.0441126856282609E-2</v>
      </c>
      <c r="AL30">
        <v>1.4472262787210579E-2</v>
      </c>
      <c r="AM30">
        <v>8.1848830770242173E-2</v>
      </c>
      <c r="AN30">
        <f t="shared" si="7"/>
        <v>0.12635263871999999</v>
      </c>
      <c r="AO30">
        <v>68</v>
      </c>
      <c r="AP30">
        <v>-2.083288280088772E-3</v>
      </c>
      <c r="AQ30">
        <v>7.0349290587056242E-3</v>
      </c>
      <c r="AR30">
        <v>9.1830604109217173E-2</v>
      </c>
      <c r="AS30">
        <f t="shared" si="8"/>
        <v>0.12635263871999999</v>
      </c>
      <c r="AT30">
        <v>68</v>
      </c>
      <c r="AU30">
        <v>9.1455644149203343E-4</v>
      </c>
      <c r="AV30">
        <v>-7.7826121568495242E-3</v>
      </c>
      <c r="AW30">
        <v>8.8977915830946983E-2</v>
      </c>
      <c r="AX30">
        <f t="shared" si="9"/>
        <v>0.12635263871999999</v>
      </c>
      <c r="AY30">
        <v>68</v>
      </c>
      <c r="AZ30">
        <v>1.3951394989865549E-4</v>
      </c>
      <c r="BA30">
        <v>-2.626744176170284E-3</v>
      </c>
      <c r="BB30">
        <v>0.13094615787125011</v>
      </c>
      <c r="BC30">
        <f t="shared" si="10"/>
        <v>0.12635263871999999</v>
      </c>
      <c r="BD30">
        <v>68</v>
      </c>
      <c r="BE30">
        <v>4.737017823602409E-3</v>
      </c>
      <c r="BF30">
        <v>9.4807732618609427E-4</v>
      </c>
      <c r="BG30">
        <v>0.14352096374538029</v>
      </c>
      <c r="BH30">
        <f t="shared" si="11"/>
        <v>0.12635263871999999</v>
      </c>
      <c r="BI30">
        <v>68</v>
      </c>
      <c r="BJ30">
        <v>3.0217520958354949E-3</v>
      </c>
      <c r="BK30">
        <v>-4.4100307673878378E-3</v>
      </c>
      <c r="BL30">
        <v>0.14460458271590759</v>
      </c>
      <c r="BM30">
        <f t="shared" si="12"/>
        <v>0.12635263871999999</v>
      </c>
      <c r="BN30">
        <v>68</v>
      </c>
      <c r="BO30">
        <v>5.9777597689496991E-3</v>
      </c>
      <c r="BP30">
        <v>4.8146606721461496E-3</v>
      </c>
      <c r="BQ30">
        <v>0.16919140038193531</v>
      </c>
      <c r="BR30">
        <f t="shared" si="13"/>
        <v>0.12635263871999999</v>
      </c>
      <c r="BS30">
        <v>68</v>
      </c>
      <c r="BT30">
        <v>1.7018381693903681E-3</v>
      </c>
      <c r="BU30">
        <v>-7.1279649963902156E-3</v>
      </c>
      <c r="BV30">
        <v>0.18095901195321371</v>
      </c>
      <c r="BW30">
        <f t="shared" si="14"/>
        <v>0.12635263871999999</v>
      </c>
      <c r="BX30">
        <v>68</v>
      </c>
      <c r="BY30">
        <v>-4.0196646349569994E-3</v>
      </c>
      <c r="BZ30">
        <v>4.1144633664565644E-3</v>
      </c>
      <c r="CA30">
        <v>0.18273938519947269</v>
      </c>
      <c r="CB30">
        <f t="shared" si="15"/>
        <v>0.12635263871999999</v>
      </c>
    </row>
    <row r="31" spans="1:80" x14ac:dyDescent="0.4">
      <c r="A31">
        <v>69</v>
      </c>
      <c r="B31">
        <v>6.1092894207380932E-3</v>
      </c>
      <c r="C31">
        <v>6.6945512073710101E-3</v>
      </c>
      <c r="D31">
        <v>-4.6592029024265557E-3</v>
      </c>
      <c r="E31">
        <f t="shared" si="0"/>
        <v>0.12635263871999999</v>
      </c>
      <c r="F31">
        <v>69</v>
      </c>
      <c r="G31">
        <v>8.8813478753115515E-4</v>
      </c>
      <c r="H31">
        <v>-1.327070704761393E-3</v>
      </c>
      <c r="I31">
        <v>-6.5570679628194784E-3</v>
      </c>
      <c r="J31">
        <f t="shared" si="1"/>
        <v>0.12635263871999999</v>
      </c>
      <c r="K31">
        <v>69</v>
      </c>
      <c r="L31">
        <v>-8.472377980842119E-3</v>
      </c>
      <c r="M31">
        <v>-5.1232171377870806E-3</v>
      </c>
      <c r="N31">
        <v>1.724868009624397E-2</v>
      </c>
      <c r="O31">
        <f t="shared" si="2"/>
        <v>0.12635263871999999</v>
      </c>
      <c r="P31">
        <v>69</v>
      </c>
      <c r="Q31">
        <v>-6.5439755347509116E-3</v>
      </c>
      <c r="R31">
        <v>9.1488749695613283E-3</v>
      </c>
      <c r="S31">
        <v>2.2184039381220499E-2</v>
      </c>
      <c r="T31">
        <f t="shared" si="3"/>
        <v>0.12635263871999999</v>
      </c>
      <c r="U31">
        <v>69</v>
      </c>
      <c r="V31">
        <v>-1.237775782353736E-3</v>
      </c>
      <c r="W31">
        <v>4.9252344096986801E-3</v>
      </c>
      <c r="X31">
        <v>2.8869191768797681E-2</v>
      </c>
      <c r="Y31">
        <f t="shared" si="4"/>
        <v>0.12635263871999999</v>
      </c>
      <c r="Z31">
        <v>69</v>
      </c>
      <c r="AA31">
        <v>4.3581594654794036E-3</v>
      </c>
      <c r="AB31">
        <v>4.5547791999611762E-3</v>
      </c>
      <c r="AC31">
        <v>3.04808963957626E-2</v>
      </c>
      <c r="AD31">
        <f t="shared" si="5"/>
        <v>0.12635263871999999</v>
      </c>
      <c r="AE31">
        <v>69</v>
      </c>
      <c r="AF31">
        <v>6.7071660844297103E-3</v>
      </c>
      <c r="AG31">
        <v>8.5291393344006372E-3</v>
      </c>
      <c r="AH31">
        <v>5.0574756199884212E-2</v>
      </c>
      <c r="AI31">
        <f t="shared" si="6"/>
        <v>0.12635263871999999</v>
      </c>
      <c r="AJ31">
        <v>69</v>
      </c>
      <c r="AK31">
        <v>1.802717588124063E-3</v>
      </c>
      <c r="AL31">
        <v>2.2963447465819309E-3</v>
      </c>
      <c r="AM31">
        <v>8.9355698223641672E-2</v>
      </c>
      <c r="AN31">
        <f t="shared" si="7"/>
        <v>0.12635263871999999</v>
      </c>
      <c r="AO31">
        <v>69</v>
      </c>
      <c r="AP31">
        <v>-1.7635435511207909E-3</v>
      </c>
      <c r="AQ31">
        <v>9.9261882481073514E-3</v>
      </c>
      <c r="AR31">
        <v>5.3762083688291253E-2</v>
      </c>
      <c r="AS31">
        <f t="shared" si="8"/>
        <v>0.12635263871999999</v>
      </c>
      <c r="AT31">
        <v>69</v>
      </c>
      <c r="AU31">
        <v>-9.1884650282090239E-4</v>
      </c>
      <c r="AV31">
        <v>-3.070352657167842E-3</v>
      </c>
      <c r="AW31">
        <v>9.7695301762871861E-2</v>
      </c>
      <c r="AX31">
        <f t="shared" si="9"/>
        <v>0.12635263871999999</v>
      </c>
      <c r="AY31">
        <v>69</v>
      </c>
      <c r="AZ31">
        <v>4.7914792908456414E-3</v>
      </c>
      <c r="BA31">
        <v>3.733696012075835E-3</v>
      </c>
      <c r="BB31">
        <v>0.1162285836109465</v>
      </c>
      <c r="BC31">
        <f t="shared" si="10"/>
        <v>0.12635263871999999</v>
      </c>
      <c r="BD31">
        <v>69</v>
      </c>
      <c r="BE31">
        <v>7.0773466517980443E-3</v>
      </c>
      <c r="BF31">
        <v>-5.4534726068394181E-3</v>
      </c>
      <c r="BG31">
        <v>0.11679218296521721</v>
      </c>
      <c r="BH31">
        <f t="shared" si="11"/>
        <v>0.12635263871999999</v>
      </c>
      <c r="BI31">
        <v>69</v>
      </c>
      <c r="BJ31">
        <v>1.0765670091643731E-2</v>
      </c>
      <c r="BK31">
        <v>-1.42646252871999E-3</v>
      </c>
      <c r="BL31">
        <v>0.13700961370026549</v>
      </c>
      <c r="BM31">
        <f t="shared" si="12"/>
        <v>0.12635263871999999</v>
      </c>
      <c r="BN31">
        <v>69</v>
      </c>
      <c r="BO31">
        <v>3.449615119413585E-3</v>
      </c>
      <c r="BP31">
        <v>-9.5391575695979395E-5</v>
      </c>
      <c r="BQ31">
        <v>0.14347397746438881</v>
      </c>
      <c r="BR31">
        <f t="shared" si="13"/>
        <v>0.12635263871999999</v>
      </c>
      <c r="BS31">
        <v>69</v>
      </c>
      <c r="BT31">
        <v>4.4708788033310859E-3</v>
      </c>
      <c r="BU31">
        <v>-8.7151866089339898E-3</v>
      </c>
      <c r="BV31">
        <v>0.16032760919026109</v>
      </c>
      <c r="BW31">
        <f t="shared" si="14"/>
        <v>0.12635263871999999</v>
      </c>
      <c r="BX31">
        <v>69</v>
      </c>
      <c r="BY31">
        <v>-1.189613773383315E-3</v>
      </c>
      <c r="BZ31">
        <v>-5.256290600912511E-3</v>
      </c>
      <c r="CA31">
        <v>0.16867674629388921</v>
      </c>
      <c r="CB31">
        <f t="shared" si="15"/>
        <v>0.12635263871999999</v>
      </c>
    </row>
    <row r="32" spans="1:80" x14ac:dyDescent="0.4">
      <c r="A32">
        <v>70</v>
      </c>
      <c r="B32">
        <v>1.7131859762588741E-2</v>
      </c>
      <c r="C32">
        <v>1.022963104289668E-2</v>
      </c>
      <c r="D32">
        <v>-8.3954165540859483E-3</v>
      </c>
      <c r="E32">
        <f>(1.4^2-0.5^2)*3.1416*0.5*4.8*10^(-3)*9.8</f>
        <v>0.12635263871999999</v>
      </c>
      <c r="F32">
        <v>70</v>
      </c>
      <c r="G32">
        <v>2.3416029576228078E-3</v>
      </c>
      <c r="H32">
        <v>-4.001444587476209E-4</v>
      </c>
      <c r="I32">
        <v>4.2997248778703003E-3</v>
      </c>
      <c r="J32">
        <f t="shared" si="1"/>
        <v>0.12635263871999999</v>
      </c>
      <c r="K32">
        <v>70</v>
      </c>
      <c r="L32">
        <v>-3.3882968863427781E-3</v>
      </c>
      <c r="M32">
        <v>-4.5877407603399871E-4</v>
      </c>
      <c r="N32">
        <v>1.6748329715389469E-2</v>
      </c>
      <c r="O32">
        <f t="shared" si="2"/>
        <v>0.12635263871999999</v>
      </c>
      <c r="P32">
        <v>70</v>
      </c>
      <c r="Q32">
        <v>-3.877046231516993E-3</v>
      </c>
      <c r="R32">
        <v>-7.6643381248254873E-3</v>
      </c>
      <c r="S32">
        <v>2.3586059392832679E-2</v>
      </c>
      <c r="T32">
        <f t="shared" si="3"/>
        <v>0.12635263871999999</v>
      </c>
      <c r="U32">
        <v>70</v>
      </c>
      <c r="V32">
        <v>-7.8669918166815352E-3</v>
      </c>
      <c r="W32">
        <v>4.3050235328253992E-4</v>
      </c>
      <c r="X32">
        <v>1.9807383903069901E-2</v>
      </c>
      <c r="Y32">
        <f t="shared" si="4"/>
        <v>0.12635263871999999</v>
      </c>
      <c r="Z32">
        <v>70</v>
      </c>
      <c r="AA32">
        <v>-2.6113831765464629E-3</v>
      </c>
      <c r="AB32">
        <v>-6.0412385364381621E-3</v>
      </c>
      <c r="AC32">
        <v>2.5388456017549139E-2</v>
      </c>
      <c r="AD32">
        <f t="shared" si="5"/>
        <v>0.12635263871999999</v>
      </c>
      <c r="AE32">
        <v>70</v>
      </c>
      <c r="AF32">
        <v>-1.8412093885255679E-2</v>
      </c>
      <c r="AG32">
        <v>5.6516880359278347E-3</v>
      </c>
      <c r="AH32">
        <v>4.443413306351135E-2</v>
      </c>
      <c r="AI32">
        <f t="shared" si="6"/>
        <v>0.12635263871999999</v>
      </c>
      <c r="AJ32">
        <v>70</v>
      </c>
      <c r="AK32">
        <v>9.1458557243770324E-4</v>
      </c>
      <c r="AL32">
        <v>6.3051457964067139E-3</v>
      </c>
      <c r="AM32">
        <v>6.5566660616892453E-2</v>
      </c>
      <c r="AN32">
        <f t="shared" si="7"/>
        <v>0.12635263871999999</v>
      </c>
      <c r="AO32">
        <v>70</v>
      </c>
      <c r="AP32">
        <v>-4.9635683773627901E-3</v>
      </c>
      <c r="AQ32">
        <v>5.6414199952387291E-3</v>
      </c>
      <c r="AR32">
        <v>6.0679492978077378E-2</v>
      </c>
      <c r="AS32">
        <f t="shared" si="8"/>
        <v>0.12635263871999999</v>
      </c>
      <c r="AT32">
        <v>70</v>
      </c>
      <c r="AU32">
        <v>6.0771724161642988E-3</v>
      </c>
      <c r="AV32">
        <v>1.7932411626795589E-3</v>
      </c>
      <c r="AW32">
        <v>9.9424714969824038E-2</v>
      </c>
      <c r="AX32">
        <f t="shared" si="9"/>
        <v>0.12635263871999999</v>
      </c>
      <c r="AY32">
        <v>70</v>
      </c>
      <c r="AZ32">
        <v>1.496007284478377E-2</v>
      </c>
      <c r="BA32">
        <v>-3.6243340375527902E-3</v>
      </c>
      <c r="BB32">
        <v>9.4877173304711515E-2</v>
      </c>
      <c r="BC32">
        <f t="shared" si="10"/>
        <v>0.12635263871999999</v>
      </c>
      <c r="BD32">
        <v>70</v>
      </c>
      <c r="BE32">
        <v>-6.1472894910381019E-3</v>
      </c>
      <c r="BF32">
        <v>5.2754535803583259E-3</v>
      </c>
      <c r="BG32">
        <v>0.10753089134762529</v>
      </c>
      <c r="BH32">
        <f t="shared" si="11"/>
        <v>0.12635263871999999</v>
      </c>
      <c r="BI32">
        <v>70</v>
      </c>
      <c r="BJ32">
        <v>-1.8332147259138721E-4</v>
      </c>
      <c r="BK32">
        <v>-4.9324784999558611E-3</v>
      </c>
      <c r="BL32">
        <v>0.11938535506913769</v>
      </c>
      <c r="BM32">
        <f t="shared" si="12"/>
        <v>0.12635263871999999</v>
      </c>
      <c r="BN32">
        <v>70</v>
      </c>
      <c r="BO32">
        <v>4.0472179879596894E-3</v>
      </c>
      <c r="BP32">
        <v>2.5627874114801299E-3</v>
      </c>
      <c r="BQ32">
        <v>0.13273458159494109</v>
      </c>
      <c r="BR32">
        <f t="shared" si="13"/>
        <v>0.12635263871999999</v>
      </c>
      <c r="BS32">
        <v>70</v>
      </c>
      <c r="BT32">
        <v>6.5998135624914722E-3</v>
      </c>
      <c r="BU32">
        <v>2.4943827148920881E-3</v>
      </c>
      <c r="BV32">
        <v>0.14564059690310471</v>
      </c>
      <c r="BW32">
        <f t="shared" si="14"/>
        <v>0.12635263871999999</v>
      </c>
      <c r="BX32">
        <v>70</v>
      </c>
      <c r="BY32">
        <v>6.9425607934399027E-3</v>
      </c>
      <c r="BZ32">
        <v>8.849168782457062E-3</v>
      </c>
      <c r="CA32">
        <v>0.16951049452864131</v>
      </c>
      <c r="CB32">
        <f t="shared" si="15"/>
        <v>0.12635263871999999</v>
      </c>
    </row>
    <row r="34" spans="1:76" x14ac:dyDescent="0.4">
      <c r="A34" t="s">
        <v>5</v>
      </c>
      <c r="F34" t="s">
        <v>8</v>
      </c>
      <c r="K34" t="s">
        <v>9</v>
      </c>
      <c r="P34" t="s">
        <v>10</v>
      </c>
      <c r="U34" t="s">
        <v>11</v>
      </c>
      <c r="Z34" t="s">
        <v>12</v>
      </c>
      <c r="AE34" t="s">
        <v>31</v>
      </c>
      <c r="AJ34" t="s">
        <v>32</v>
      </c>
      <c r="AO34" t="s">
        <v>33</v>
      </c>
      <c r="AT34" t="s">
        <v>34</v>
      </c>
      <c r="AY34" t="s">
        <v>35</v>
      </c>
      <c r="BD34" t="s">
        <v>36</v>
      </c>
      <c r="BI34" t="s">
        <v>37</v>
      </c>
      <c r="BN34" t="s">
        <v>38</v>
      </c>
      <c r="BS34" t="s">
        <v>39</v>
      </c>
      <c r="BX34" t="s">
        <v>40</v>
      </c>
    </row>
    <row r="35" spans="1:76" x14ac:dyDescent="0.4">
      <c r="A35">
        <f>MAX(D2:D32)-E2</f>
        <v>-8.45804677070357E-2</v>
      </c>
      <c r="F35">
        <f>MAX(I2:I32)-J2</f>
        <v>-7.4998559950059593E-2</v>
      </c>
      <c r="K35">
        <f>MAX(N2:N32)-O2</f>
        <v>-7.1639524313743513E-2</v>
      </c>
      <c r="P35">
        <f>MAX(S2:S32)-T2</f>
        <v>-5.3546509576633983E-2</v>
      </c>
      <c r="U35">
        <f>MAX(X2:X32)-Y2</f>
        <v>-4.734190723354946E-2</v>
      </c>
      <c r="Z35">
        <f>MAX(AC2:AC32)-AD2</f>
        <v>-3.2046254589100667E-2</v>
      </c>
      <c r="AE35">
        <f>MAX(AH2:AH32)-AI2</f>
        <v>-1.9290968991970692E-2</v>
      </c>
      <c r="AJ35">
        <f>MAX(AM2:AM32)-AN2</f>
        <v>-7.8169724991902917E-3</v>
      </c>
      <c r="AO35">
        <f>MAX(AR2:AR32)-AS2</f>
        <v>3.9694933525138143E-3</v>
      </c>
      <c r="AT35">
        <f>MAX(AW2:AW32)-AX2</f>
        <v>1.5196698896141697E-2</v>
      </c>
      <c r="AY35">
        <f>MAX(BB2:BB32)-BC2</f>
        <v>1.9779452898573219E-2</v>
      </c>
      <c r="BD35">
        <f>MAX(BG2:BG32)-BH2</f>
        <v>4.132623889949702E-2</v>
      </c>
      <c r="BI35">
        <f>MAX(BL2:BL32)-BM2</f>
        <v>5.7279135232946199E-2</v>
      </c>
      <c r="BN35">
        <f>MAX(BQ2:BQ32)-BR2</f>
        <v>5.8509579596757705E-2</v>
      </c>
      <c r="BS35">
        <f>MAX(BV2:BV32)-BW2</f>
        <v>6.1715185506231812E-2</v>
      </c>
      <c r="BX35">
        <f>MAX(CA2:CA32)-CB2</f>
        <v>8.4116861777720903E-2</v>
      </c>
    </row>
    <row r="38" spans="1:76" x14ac:dyDescent="0.4">
      <c r="C38">
        <v>5</v>
      </c>
      <c r="D38">
        <f t="shared" ref="D38:D53" si="16">G38+(1.4^2-0.5^2)*3.1416*0.5*4.8*10^(-3)*9.8</f>
        <v>4.1772171012964293E-2</v>
      </c>
      <c r="G38">
        <f>A35</f>
        <v>-8.45804677070357E-2</v>
      </c>
    </row>
    <row r="39" spans="1:76" x14ac:dyDescent="0.4">
      <c r="C39">
        <v>6</v>
      </c>
      <c r="D39">
        <f t="shared" si="16"/>
        <v>5.1354078769940401E-2</v>
      </c>
      <c r="G39">
        <f>F35</f>
        <v>-7.4998559950059593E-2</v>
      </c>
    </row>
    <row r="40" spans="1:76" x14ac:dyDescent="0.4">
      <c r="C40">
        <v>7</v>
      </c>
      <c r="D40">
        <f t="shared" si="16"/>
        <v>5.471311440625648E-2</v>
      </c>
      <c r="G40">
        <f>K35</f>
        <v>-7.1639524313743513E-2</v>
      </c>
    </row>
    <row r="41" spans="1:76" x14ac:dyDescent="0.4">
      <c r="C41">
        <v>8</v>
      </c>
      <c r="D41">
        <f t="shared" si="16"/>
        <v>7.2806129143366011E-2</v>
      </c>
      <c r="G41">
        <f>P35</f>
        <v>-5.3546509576633983E-2</v>
      </c>
    </row>
    <row r="42" spans="1:76" x14ac:dyDescent="0.4">
      <c r="C42">
        <v>9</v>
      </c>
      <c r="D42">
        <f t="shared" si="16"/>
        <v>7.9010731486450533E-2</v>
      </c>
      <c r="G42">
        <f>U35</f>
        <v>-4.734190723354946E-2</v>
      </c>
    </row>
    <row r="43" spans="1:76" x14ac:dyDescent="0.4">
      <c r="C43">
        <v>10</v>
      </c>
      <c r="D43">
        <f t="shared" si="16"/>
        <v>9.4306384130899326E-2</v>
      </c>
      <c r="G43">
        <f>Z35</f>
        <v>-3.2046254589100667E-2</v>
      </c>
    </row>
    <row r="44" spans="1:76" x14ac:dyDescent="0.4">
      <c r="C44">
        <v>11</v>
      </c>
      <c r="D44">
        <f t="shared" si="16"/>
        <v>0.1070616697280293</v>
      </c>
      <c r="G44">
        <f>AE35</f>
        <v>-1.9290968991970692E-2</v>
      </c>
    </row>
    <row r="45" spans="1:76" x14ac:dyDescent="0.4">
      <c r="C45">
        <v>12</v>
      </c>
      <c r="D45">
        <f t="shared" si="16"/>
        <v>0.1185356662208097</v>
      </c>
      <c r="G45">
        <f>AJ35</f>
        <v>-7.8169724991902917E-3</v>
      </c>
    </row>
    <row r="46" spans="1:76" x14ac:dyDescent="0.4">
      <c r="C46">
        <v>13</v>
      </c>
      <c r="D46">
        <f t="shared" si="16"/>
        <v>0.13032213207251381</v>
      </c>
      <c r="G46">
        <f>AO35</f>
        <v>3.9694933525138143E-3</v>
      </c>
    </row>
    <row r="47" spans="1:76" x14ac:dyDescent="0.4">
      <c r="C47">
        <v>14</v>
      </c>
      <c r="D47">
        <f t="shared" si="16"/>
        <v>0.14154933761614169</v>
      </c>
      <c r="G47">
        <f>AT35</f>
        <v>1.5196698896141697E-2</v>
      </c>
    </row>
    <row r="48" spans="1:76" x14ac:dyDescent="0.4">
      <c r="C48">
        <v>15</v>
      </c>
      <c r="D48">
        <f t="shared" si="16"/>
        <v>0.14613209161857321</v>
      </c>
      <c r="G48">
        <f>AY35</f>
        <v>1.9779452898573219E-2</v>
      </c>
    </row>
    <row r="49" spans="3:7" x14ac:dyDescent="0.4">
      <c r="C49">
        <v>16</v>
      </c>
      <c r="D49">
        <f t="shared" si="16"/>
        <v>0.16767887761949701</v>
      </c>
      <c r="G49">
        <f>BD35</f>
        <v>4.132623889949702E-2</v>
      </c>
    </row>
    <row r="50" spans="3:7" x14ac:dyDescent="0.4">
      <c r="C50">
        <v>17</v>
      </c>
      <c r="D50">
        <f t="shared" si="16"/>
        <v>0.18363177395294619</v>
      </c>
      <c r="G50">
        <f>BI35</f>
        <v>5.7279135232946199E-2</v>
      </c>
    </row>
    <row r="51" spans="3:7" x14ac:dyDescent="0.4">
      <c r="C51">
        <v>18</v>
      </c>
      <c r="D51">
        <f t="shared" si="16"/>
        <v>0.1848622183167577</v>
      </c>
      <c r="G51">
        <f>BN35</f>
        <v>5.8509579596757705E-2</v>
      </c>
    </row>
    <row r="52" spans="3:7" x14ac:dyDescent="0.4">
      <c r="C52">
        <v>19</v>
      </c>
      <c r="D52">
        <f t="shared" si="16"/>
        <v>0.18806782422623181</v>
      </c>
      <c r="G52">
        <f>BS35</f>
        <v>6.1715185506231812E-2</v>
      </c>
    </row>
    <row r="53" spans="3:7" x14ac:dyDescent="0.4">
      <c r="C53">
        <v>20</v>
      </c>
      <c r="D53">
        <f t="shared" si="16"/>
        <v>0.2104695004977209</v>
      </c>
      <c r="G53">
        <f>BX35</f>
        <v>8.4116861777720903E-2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DA59"/>
  <sheetViews>
    <sheetView topLeftCell="A22" workbookViewId="0">
      <selection activeCell="A33" sqref="A33:XFD33"/>
    </sheetView>
  </sheetViews>
  <sheetFormatPr defaultRowHeight="18.75" x14ac:dyDescent="0.4"/>
  <sheetData>
    <row r="1" spans="1:105" x14ac:dyDescent="0.4">
      <c r="A1" t="s">
        <v>0</v>
      </c>
      <c r="B1" t="s">
        <v>1</v>
      </c>
      <c r="C1" t="s">
        <v>2</v>
      </c>
      <c r="D1" t="s">
        <v>3</v>
      </c>
      <c r="E1">
        <v>1</v>
      </c>
      <c r="F1" t="s">
        <v>0</v>
      </c>
      <c r="G1" t="s">
        <v>1</v>
      </c>
      <c r="H1" t="s">
        <v>2</v>
      </c>
      <c r="I1" t="s">
        <v>3</v>
      </c>
      <c r="J1">
        <v>2</v>
      </c>
      <c r="K1" t="s">
        <v>0</v>
      </c>
      <c r="L1" t="s">
        <v>1</v>
      </c>
      <c r="M1" t="s">
        <v>2</v>
      </c>
      <c r="N1" t="s">
        <v>3</v>
      </c>
      <c r="O1">
        <v>3</v>
      </c>
      <c r="P1" t="s">
        <v>0</v>
      </c>
      <c r="Q1" t="s">
        <v>1</v>
      </c>
      <c r="R1" t="s">
        <v>2</v>
      </c>
      <c r="S1" t="s">
        <v>3</v>
      </c>
      <c r="T1">
        <v>4</v>
      </c>
      <c r="U1" t="s">
        <v>0</v>
      </c>
      <c r="V1" t="s">
        <v>1</v>
      </c>
      <c r="W1" t="s">
        <v>2</v>
      </c>
      <c r="X1" t="s">
        <v>3</v>
      </c>
      <c r="Y1">
        <v>5</v>
      </c>
      <c r="Z1" t="s">
        <v>0</v>
      </c>
      <c r="AA1" t="s">
        <v>1</v>
      </c>
      <c r="AB1" t="s">
        <v>2</v>
      </c>
      <c r="AC1" t="s">
        <v>3</v>
      </c>
      <c r="AD1">
        <v>6</v>
      </c>
      <c r="AE1" t="s">
        <v>0</v>
      </c>
      <c r="AF1" t="s">
        <v>1</v>
      </c>
      <c r="AG1" t="s">
        <v>2</v>
      </c>
      <c r="AH1" t="s">
        <v>3</v>
      </c>
      <c r="AI1">
        <v>7</v>
      </c>
      <c r="AJ1" t="s">
        <v>0</v>
      </c>
      <c r="AK1" t="s">
        <v>1</v>
      </c>
      <c r="AL1" t="s">
        <v>2</v>
      </c>
      <c r="AM1" t="s">
        <v>3</v>
      </c>
      <c r="AN1">
        <v>8</v>
      </c>
      <c r="AO1" t="s">
        <v>0</v>
      </c>
      <c r="AP1" t="s">
        <v>1</v>
      </c>
      <c r="AQ1" t="s">
        <v>2</v>
      </c>
      <c r="AR1" t="s">
        <v>3</v>
      </c>
      <c r="AS1">
        <v>9</v>
      </c>
      <c r="AT1" t="s">
        <v>0</v>
      </c>
      <c r="AU1" t="s">
        <v>1</v>
      </c>
      <c r="AV1" t="s">
        <v>2</v>
      </c>
      <c r="AW1" t="s">
        <v>3</v>
      </c>
      <c r="AX1">
        <v>10</v>
      </c>
      <c r="AY1" t="s">
        <v>0</v>
      </c>
      <c r="AZ1" t="s">
        <v>1</v>
      </c>
      <c r="BA1" t="s">
        <v>2</v>
      </c>
      <c r="BB1" t="s">
        <v>3</v>
      </c>
      <c r="BC1">
        <v>11</v>
      </c>
      <c r="BD1" t="s">
        <v>0</v>
      </c>
      <c r="BE1" t="s">
        <v>1</v>
      </c>
      <c r="BF1" t="s">
        <v>2</v>
      </c>
      <c r="BG1" t="s">
        <v>3</v>
      </c>
      <c r="BH1">
        <v>12</v>
      </c>
      <c r="BI1" t="s">
        <v>0</v>
      </c>
      <c r="BJ1" t="s">
        <v>1</v>
      </c>
      <c r="BK1" t="s">
        <v>2</v>
      </c>
      <c r="BL1" t="s">
        <v>3</v>
      </c>
      <c r="BM1">
        <v>13</v>
      </c>
      <c r="BN1" t="s">
        <v>0</v>
      </c>
      <c r="BO1" t="s">
        <v>1</v>
      </c>
      <c r="BP1" t="s">
        <v>2</v>
      </c>
      <c r="BQ1" t="s">
        <v>3</v>
      </c>
      <c r="BR1">
        <v>14</v>
      </c>
      <c r="BS1" t="s">
        <v>0</v>
      </c>
      <c r="BT1" t="s">
        <v>1</v>
      </c>
      <c r="BU1" t="s">
        <v>2</v>
      </c>
      <c r="BV1" t="s">
        <v>3</v>
      </c>
      <c r="BW1">
        <v>15</v>
      </c>
      <c r="BX1" t="s">
        <v>0</v>
      </c>
      <c r="BY1" t="s">
        <v>1</v>
      </c>
      <c r="BZ1" t="s">
        <v>2</v>
      </c>
      <c r="CA1" t="s">
        <v>3</v>
      </c>
      <c r="CB1">
        <v>16</v>
      </c>
      <c r="CC1" t="s">
        <v>0</v>
      </c>
      <c r="CD1" t="s">
        <v>1</v>
      </c>
      <c r="CE1" t="s">
        <v>2</v>
      </c>
      <c r="CF1" t="s">
        <v>3</v>
      </c>
      <c r="CG1">
        <v>17</v>
      </c>
      <c r="CH1" t="s">
        <v>0</v>
      </c>
      <c r="CI1" t="s">
        <v>1</v>
      </c>
      <c r="CJ1" t="s">
        <v>2</v>
      </c>
      <c r="CK1" t="s">
        <v>3</v>
      </c>
      <c r="CL1">
        <v>18</v>
      </c>
      <c r="CM1" t="s">
        <v>0</v>
      </c>
      <c r="CN1" t="s">
        <v>1</v>
      </c>
      <c r="CO1" t="s">
        <v>2</v>
      </c>
      <c r="CP1" t="s">
        <v>3</v>
      </c>
      <c r="CQ1">
        <v>19</v>
      </c>
      <c r="CR1" t="s">
        <v>0</v>
      </c>
      <c r="CS1" t="s">
        <v>1</v>
      </c>
      <c r="CT1" t="s">
        <v>2</v>
      </c>
      <c r="CU1" t="s">
        <v>3</v>
      </c>
      <c r="CV1">
        <v>20</v>
      </c>
      <c r="CW1" t="s">
        <v>0</v>
      </c>
      <c r="CX1" t="s">
        <v>1</v>
      </c>
      <c r="CY1" t="s">
        <v>2</v>
      </c>
      <c r="CZ1" t="s">
        <v>3</v>
      </c>
      <c r="DA1">
        <v>21</v>
      </c>
    </row>
    <row r="2" spans="1:105" x14ac:dyDescent="0.4">
      <c r="A2">
        <v>40</v>
      </c>
      <c r="B2">
        <v>4.6506849967791423E-3</v>
      </c>
      <c r="C2">
        <v>-3.8650949848122802E-4</v>
      </c>
      <c r="D2">
        <v>9.3277943389376269E-2</v>
      </c>
      <c r="E2">
        <f t="shared" ref="E2:E31" si="0">(1.4^2-0.5^2)*3.1416*0.5*4.8*10^(-3)*9.8</f>
        <v>0.12635263871999999</v>
      </c>
      <c r="F2">
        <v>40</v>
      </c>
      <c r="G2">
        <v>-1.6382139376541591E-3</v>
      </c>
      <c r="H2">
        <v>-2.139363821662168E-3</v>
      </c>
      <c r="I2">
        <v>8.0122131965085303E-2</v>
      </c>
      <c r="J2">
        <f t="shared" ref="J2:J32" si="1">(1.4^2-0.5^2)*3.1416*0.5*4.8*10^(-3)*9.8</f>
        <v>0.12635263871999999</v>
      </c>
      <c r="K2">
        <v>40</v>
      </c>
      <c r="L2">
        <v>-1.6885507521222549E-3</v>
      </c>
      <c r="M2">
        <v>4.0611112545010011E-3</v>
      </c>
      <c r="N2">
        <v>7.2249738770625072E-2</v>
      </c>
      <c r="O2">
        <f t="shared" ref="O2:O32" si="2">(1.4^2-0.5^2)*3.1416*0.5*4.8*10^(-3)*9.8</f>
        <v>0.12635263871999999</v>
      </c>
      <c r="P2">
        <v>40</v>
      </c>
      <c r="Q2">
        <v>-4.3069239645530154E-3</v>
      </c>
      <c r="R2">
        <v>8.9311561258057434E-3</v>
      </c>
      <c r="S2">
        <v>6.8999814455299735E-2</v>
      </c>
      <c r="T2">
        <f t="shared" ref="T2:T32" si="3">(1.4^2-0.5^2)*3.1416*0.5*4.8*10^(-3)*9.8</f>
        <v>0.12635263871999999</v>
      </c>
      <c r="U2">
        <v>40</v>
      </c>
      <c r="V2">
        <v>1.6737588515237959E-3</v>
      </c>
      <c r="W2">
        <v>-4.5371640384386869E-3</v>
      </c>
      <c r="X2">
        <v>8.3647366772624354E-2</v>
      </c>
      <c r="Y2">
        <f t="shared" ref="Y2:Y32" si="4">(1.4^2-0.5^2)*3.1416*0.5*4.8*10^(-3)*9.8</f>
        <v>0.12635263871999999</v>
      </c>
      <c r="Z2">
        <v>40</v>
      </c>
      <c r="AA2">
        <v>-1.107386873873611E-3</v>
      </c>
      <c r="AB2">
        <v>1.628758535399118E-3</v>
      </c>
      <c r="AC2">
        <v>6.3772199061151863E-2</v>
      </c>
      <c r="AD2">
        <f t="shared" ref="AD2:AD32" si="5">(1.4^2-0.5^2)*3.1416*0.5*4.8*10^(-3)*9.8</f>
        <v>0.12635263871999999</v>
      </c>
      <c r="AE2">
        <v>40</v>
      </c>
      <c r="AF2">
        <v>1.0485516817690339E-2</v>
      </c>
      <c r="AG2">
        <v>-5.0976848231419347E-3</v>
      </c>
      <c r="AH2">
        <v>6.2792870881727039E-2</v>
      </c>
      <c r="AI2">
        <f t="shared" ref="AI2:AI32" si="6">(1.4^2-0.5^2)*3.1416*0.5*4.8*10^(-3)*9.8</f>
        <v>0.12635263871999999</v>
      </c>
      <c r="AJ2">
        <v>40</v>
      </c>
      <c r="AK2">
        <v>-4.3715623365238607E-3</v>
      </c>
      <c r="AL2">
        <v>7.3190186196319673E-3</v>
      </c>
      <c r="AM2">
        <v>7.0706843483460138E-2</v>
      </c>
      <c r="AN2">
        <f t="shared" ref="AN2:AN32" si="7">(1.4^2-0.5^2)*3.1416*0.5*4.8*10^(-3)*9.8</f>
        <v>0.12635263871999999</v>
      </c>
      <c r="AO2">
        <v>40</v>
      </c>
      <c r="AP2">
        <v>-2.5784009104434661E-4</v>
      </c>
      <c r="AQ2">
        <v>1.2679474415003441E-3</v>
      </c>
      <c r="AR2">
        <v>5.3597371757350673E-2</v>
      </c>
      <c r="AS2">
        <f t="shared" ref="AS2:AS32" si="8">(1.4^2-0.5^2)*3.1416*0.5*4.8*10^(-3)*9.8</f>
        <v>0.12635263871999999</v>
      </c>
      <c r="AT2">
        <v>40</v>
      </c>
      <c r="AU2">
        <v>5.4513865599967303E-3</v>
      </c>
      <c r="AV2">
        <v>-1.4293450768590339E-3</v>
      </c>
      <c r="AW2">
        <v>3.5282862891879548E-2</v>
      </c>
      <c r="AX2">
        <f t="shared" ref="AX2:AX32" si="9">(1.4^2-0.5^2)*3.1416*0.5*4.8*10^(-3)*9.8</f>
        <v>0.12635263871999999</v>
      </c>
      <c r="AY2">
        <v>40</v>
      </c>
      <c r="AZ2">
        <v>2.4784873460105329E-3</v>
      </c>
      <c r="BA2">
        <v>-2.9027931878384352E-3</v>
      </c>
      <c r="BB2">
        <v>3.1030796981456239E-2</v>
      </c>
      <c r="BC2">
        <f t="shared" ref="BC2:BC32" si="10">(1.4^2-0.5^2)*3.1416*0.5*4.8*10^(-3)*9.8</f>
        <v>0.12635263871999999</v>
      </c>
      <c r="BD2">
        <v>40</v>
      </c>
      <c r="BE2">
        <v>-3.1938477577438018E-3</v>
      </c>
      <c r="BF2">
        <v>-3.7814084159425308E-3</v>
      </c>
      <c r="BG2">
        <v>2.9248973058809229E-2</v>
      </c>
      <c r="BH2">
        <f t="shared" ref="BH2:BH32" si="11">(1.4^2-0.5^2)*3.1416*0.5*4.8*10^(-3)*9.8</f>
        <v>0.12635263871999999</v>
      </c>
      <c r="BI2">
        <v>40</v>
      </c>
      <c r="BJ2">
        <v>5.3374154331375266E-3</v>
      </c>
      <c r="BK2">
        <v>-4.5408131540838276E-3</v>
      </c>
      <c r="BL2">
        <v>1.844122035085655E-2</v>
      </c>
      <c r="BM2">
        <f t="shared" ref="BM2:BM32" si="12">(1.4^2-0.5^2)*3.1416*0.5*4.8*10^(-3)*9.8</f>
        <v>0.12635263871999999</v>
      </c>
      <c r="BN2">
        <v>40</v>
      </c>
      <c r="BO2">
        <v>1.104553595761544E-2</v>
      </c>
      <c r="BP2">
        <v>-6.6460658405407299E-4</v>
      </c>
      <c r="BQ2">
        <v>1.279890424128052E-2</v>
      </c>
      <c r="BR2">
        <f t="shared" ref="BR2:BR32" si="13">(1.4^2-0.5^2)*3.1416*0.5*4.8*10^(-3)*9.8</f>
        <v>0.12635263871999999</v>
      </c>
      <c r="BS2">
        <v>40</v>
      </c>
      <c r="BT2">
        <v>3.909541278220228E-3</v>
      </c>
      <c r="BU2">
        <v>-5.5393645592170682E-3</v>
      </c>
      <c r="BV2">
        <v>-4.0704398755236704E-3</v>
      </c>
      <c r="BW2">
        <f t="shared" ref="BW2:BW32" si="14">(1.4^2-0.5^2)*3.1416*0.5*4.8*10^(-3)*9.8</f>
        <v>0.12635263871999999</v>
      </c>
      <c r="BX2">
        <v>40</v>
      </c>
      <c r="BY2">
        <v>3.2578922533789238E-3</v>
      </c>
      <c r="BZ2">
        <v>-1.8073878135985309E-3</v>
      </c>
      <c r="CA2">
        <v>9.3125334011986936E-3</v>
      </c>
      <c r="CB2">
        <f t="shared" ref="CB2:CB32" si="15">(1.4^2-0.5^2)*3.1416*0.5*4.8*10^(-3)*9.8</f>
        <v>0.12635263871999999</v>
      </c>
      <c r="CC2">
        <v>40</v>
      </c>
      <c r="CD2">
        <v>-1.1764310017622461E-3</v>
      </c>
      <c r="CE2">
        <v>5.2841947611288157E-4</v>
      </c>
      <c r="CF2">
        <v>-1.1676021233128331E-2</v>
      </c>
      <c r="CG2">
        <f t="shared" ref="CG2:CG32" si="16">(1.4^2-0.5^2)*3.1416*0.5*4.8*10^(-3)*9.8</f>
        <v>0.12635263871999999</v>
      </c>
      <c r="CH2">
        <v>40</v>
      </c>
      <c r="CI2">
        <v>2.7252540230887591E-3</v>
      </c>
      <c r="CJ2">
        <v>2.5202581888603402E-3</v>
      </c>
      <c r="CK2">
        <v>-6.007782023645645E-3</v>
      </c>
      <c r="CL2">
        <f t="shared" ref="CL2:CL32" si="17">(1.4^2-0.5^2)*3.1416*0.5*4.8*10^(-3)*9.8</f>
        <v>0.12635263871999999</v>
      </c>
      <c r="CM2">
        <v>40</v>
      </c>
      <c r="CN2">
        <v>3.695776921223711E-3</v>
      </c>
      <c r="CO2">
        <v>7.3651454637772276E-3</v>
      </c>
      <c r="CP2">
        <v>-1.9156509931664189E-2</v>
      </c>
      <c r="CQ2">
        <f t="shared" ref="CQ2:CQ32" si="18">(1.4^2-0.5^2)*3.1416*0.5*4.8*10^(-3)*9.8</f>
        <v>0.12635263871999999</v>
      </c>
      <c r="CR2">
        <v>40</v>
      </c>
      <c r="CS2">
        <v>-6.4183713551048734E-3</v>
      </c>
      <c r="CT2">
        <v>-2.021855325128137E-3</v>
      </c>
      <c r="CU2">
        <v>3.049728303672609E-3</v>
      </c>
      <c r="CV2">
        <f t="shared" ref="CV2:CV32" si="19">(1.4^2-0.5^2)*3.1416*0.5*4.8*10^(-3)*9.8</f>
        <v>0.12635263871999999</v>
      </c>
      <c r="CW2">
        <v>40</v>
      </c>
      <c r="CX2">
        <v>4.0267457046552482E-3</v>
      </c>
      <c r="CY2">
        <v>1.5041656551643029E-4</v>
      </c>
      <c r="CZ2">
        <v>-2.060345262182783E-2</v>
      </c>
      <c r="DA2">
        <f t="shared" ref="DA2:DA32" si="20">(1.4^2-0.5^2)*3.1416*0.5*4.8*10^(-3)*9.8</f>
        <v>0.12635263871999999</v>
      </c>
    </row>
    <row r="3" spans="1:105" x14ac:dyDescent="0.4">
      <c r="A3">
        <v>41</v>
      </c>
      <c r="B3">
        <v>-2.540150195100037E-3</v>
      </c>
      <c r="C3">
        <v>-1.147232429393793E-2</v>
      </c>
      <c r="D3">
        <v>6.6583629922062307E-2</v>
      </c>
      <c r="E3">
        <f t="shared" si="0"/>
        <v>0.12635263871999999</v>
      </c>
      <c r="F3">
        <v>41</v>
      </c>
      <c r="G3">
        <v>6.7105429685147258E-4</v>
      </c>
      <c r="H3">
        <v>2.310044166363958E-3</v>
      </c>
      <c r="I3">
        <v>9.0401683039326997E-2</v>
      </c>
      <c r="J3">
        <f t="shared" si="1"/>
        <v>0.12635263871999999</v>
      </c>
      <c r="K3">
        <v>41</v>
      </c>
      <c r="L3">
        <v>8.5576820046361635E-3</v>
      </c>
      <c r="M3">
        <v>2.7065189523773369E-3</v>
      </c>
      <c r="N3">
        <v>8.0781205467357536E-2</v>
      </c>
      <c r="O3">
        <f t="shared" si="2"/>
        <v>0.12635263871999999</v>
      </c>
      <c r="P3">
        <v>41</v>
      </c>
      <c r="Q3">
        <v>-1.178495874996981E-3</v>
      </c>
      <c r="R3">
        <v>2.5299835166762998E-3</v>
      </c>
      <c r="S3">
        <v>8.1489074165540937E-2</v>
      </c>
      <c r="T3">
        <f t="shared" si="3"/>
        <v>0.12635263871999999</v>
      </c>
      <c r="U3">
        <v>41</v>
      </c>
      <c r="V3">
        <v>3.1283650702050082E-5</v>
      </c>
      <c r="W3">
        <v>-1.107218592125099E-3</v>
      </c>
      <c r="X3">
        <v>7.0140487198724136E-2</v>
      </c>
      <c r="Y3">
        <f t="shared" si="4"/>
        <v>0.12635263871999999</v>
      </c>
      <c r="Z3">
        <v>41</v>
      </c>
      <c r="AA3">
        <v>5.5861704877796395E-4</v>
      </c>
      <c r="AB3">
        <v>-1.3487295928185749E-3</v>
      </c>
      <c r="AC3">
        <v>7.1681613363410043E-2</v>
      </c>
      <c r="AD3">
        <f t="shared" si="5"/>
        <v>0.12635263871999999</v>
      </c>
      <c r="AE3">
        <v>41</v>
      </c>
      <c r="AF3">
        <v>6.6818100852811518E-5</v>
      </c>
      <c r="AG3">
        <v>1.2485035992921749E-3</v>
      </c>
      <c r="AH3">
        <v>5.7580946821009213E-2</v>
      </c>
      <c r="AI3">
        <f t="shared" si="6"/>
        <v>0.12635263871999999</v>
      </c>
      <c r="AJ3">
        <v>41</v>
      </c>
      <c r="AK3">
        <v>3.0230446959198121E-3</v>
      </c>
      <c r="AL3">
        <v>-2.3021338918931241E-3</v>
      </c>
      <c r="AM3">
        <v>5.2228859212124293E-2</v>
      </c>
      <c r="AN3">
        <f t="shared" si="7"/>
        <v>0.12635263871999999</v>
      </c>
      <c r="AO3">
        <v>41</v>
      </c>
      <c r="AP3">
        <v>4.3880484023688096E-3</v>
      </c>
      <c r="AQ3">
        <v>-2.5204870578192078E-3</v>
      </c>
      <c r="AR3">
        <v>5.8673452686614107E-2</v>
      </c>
      <c r="AS3">
        <f t="shared" si="8"/>
        <v>0.12635263871999999</v>
      </c>
      <c r="AT3">
        <v>41</v>
      </c>
      <c r="AU3">
        <v>7.2734375346324284E-3</v>
      </c>
      <c r="AV3">
        <v>1.3043489600999901E-3</v>
      </c>
      <c r="AW3">
        <v>4.998602436101017E-2</v>
      </c>
      <c r="AX3">
        <f t="shared" si="9"/>
        <v>0.12635263871999999</v>
      </c>
      <c r="AY3">
        <v>41</v>
      </c>
      <c r="AZ3">
        <v>8.0228960304911893E-3</v>
      </c>
      <c r="BA3">
        <v>2.072265398824195E-4</v>
      </c>
      <c r="BB3">
        <v>6.0707967584738023E-2</v>
      </c>
      <c r="BC3">
        <f t="shared" si="10"/>
        <v>0.12635263871999999</v>
      </c>
      <c r="BD3">
        <v>41</v>
      </c>
      <c r="BE3">
        <v>7.1331841317359163E-3</v>
      </c>
      <c r="BF3">
        <v>-4.2130487598672078E-3</v>
      </c>
      <c r="BG3">
        <v>4.2724088764384278E-2</v>
      </c>
      <c r="BH3">
        <f t="shared" si="11"/>
        <v>0.12635263871999999</v>
      </c>
      <c r="BI3">
        <v>41</v>
      </c>
      <c r="BJ3">
        <v>2.996077187099678E-3</v>
      </c>
      <c r="BK3">
        <v>2.3945270209495698E-3</v>
      </c>
      <c r="BL3">
        <v>3.7235562201640149E-2</v>
      </c>
      <c r="BM3">
        <f t="shared" si="12"/>
        <v>0.12635263871999999</v>
      </c>
      <c r="BN3">
        <v>41</v>
      </c>
      <c r="BO3">
        <v>2.2316716550345229E-3</v>
      </c>
      <c r="BP3">
        <v>9.1990455880442464E-3</v>
      </c>
      <c r="BQ3">
        <v>1.7515576315342861E-2</v>
      </c>
      <c r="BR3">
        <f t="shared" si="13"/>
        <v>0.12635263871999999</v>
      </c>
      <c r="BS3">
        <v>41</v>
      </c>
      <c r="BT3">
        <v>-5.7033819227892465E-4</v>
      </c>
      <c r="BU3">
        <v>4.930443823207108E-3</v>
      </c>
      <c r="BV3">
        <v>2.3799222723200859E-2</v>
      </c>
      <c r="BW3">
        <f t="shared" si="14"/>
        <v>0.12635263871999999</v>
      </c>
      <c r="BX3">
        <v>41</v>
      </c>
      <c r="BY3">
        <v>2.630793584768561E-3</v>
      </c>
      <c r="BZ3">
        <v>-2.9772119848962271E-3</v>
      </c>
      <c r="CA3">
        <v>2.158485106731297E-2</v>
      </c>
      <c r="CB3">
        <f t="shared" si="15"/>
        <v>0.12635263871999999</v>
      </c>
      <c r="CC3">
        <v>41</v>
      </c>
      <c r="CD3">
        <v>2.471744760413648E-3</v>
      </c>
      <c r="CE3">
        <v>2.954070936713456E-3</v>
      </c>
      <c r="CF3">
        <v>9.3458865485752714E-3</v>
      </c>
      <c r="CG3">
        <f t="shared" si="16"/>
        <v>0.12635263871999999</v>
      </c>
      <c r="CH3">
        <v>41</v>
      </c>
      <c r="CI3">
        <v>4.7297295996974794E-3</v>
      </c>
      <c r="CJ3">
        <v>1.237734197123066E-3</v>
      </c>
      <c r="CK3">
        <v>9.8456234961972373E-3</v>
      </c>
      <c r="CL3">
        <f t="shared" si="17"/>
        <v>0.12635263871999999</v>
      </c>
      <c r="CM3">
        <v>41</v>
      </c>
      <c r="CN3">
        <v>-5.2504352944032348E-3</v>
      </c>
      <c r="CO3">
        <v>-3.668844234169319E-3</v>
      </c>
      <c r="CP3">
        <v>2.116946096459401E-3</v>
      </c>
      <c r="CQ3">
        <f t="shared" si="18"/>
        <v>0.12635263871999999</v>
      </c>
      <c r="CR3">
        <v>41</v>
      </c>
      <c r="CS3">
        <v>8.4696867841873571E-4</v>
      </c>
      <c r="CT3">
        <v>-7.8165669295127693E-3</v>
      </c>
      <c r="CU3">
        <v>-2.942103876963463E-3</v>
      </c>
      <c r="CV3">
        <f t="shared" si="19"/>
        <v>0.12635263871999999</v>
      </c>
      <c r="CW3">
        <v>41</v>
      </c>
      <c r="CX3">
        <v>-4.4262255858350686E-3</v>
      </c>
      <c r="CY3">
        <v>1.8176992767322971E-4</v>
      </c>
      <c r="CZ3">
        <v>-1.2068790167576711E-2</v>
      </c>
      <c r="DA3">
        <f t="shared" si="20"/>
        <v>0.12635263871999999</v>
      </c>
    </row>
    <row r="4" spans="1:105" x14ac:dyDescent="0.4">
      <c r="A4">
        <v>42</v>
      </c>
      <c r="B4">
        <v>6.7525703178089921E-3</v>
      </c>
      <c r="C4">
        <v>-1.653309434554982E-2</v>
      </c>
      <c r="D4">
        <v>7.7701440223160043E-2</v>
      </c>
      <c r="E4">
        <f t="shared" si="0"/>
        <v>0.12635263871999999</v>
      </c>
      <c r="F4">
        <v>42</v>
      </c>
      <c r="G4">
        <v>-1.424483152574511E-3</v>
      </c>
      <c r="H4">
        <v>-3.8500270607139879E-3</v>
      </c>
      <c r="I4">
        <v>8.9343811644989585E-2</v>
      </c>
      <c r="J4">
        <f t="shared" si="1"/>
        <v>0.12635263871999999</v>
      </c>
      <c r="K4">
        <v>42</v>
      </c>
      <c r="L4">
        <v>-4.2335550821343514E-3</v>
      </c>
      <c r="M4">
        <v>-6.1867475573717081E-4</v>
      </c>
      <c r="N4">
        <v>7.964534142375336E-2</v>
      </c>
      <c r="O4">
        <f t="shared" si="2"/>
        <v>0.12635263871999999</v>
      </c>
      <c r="P4">
        <v>42</v>
      </c>
      <c r="Q4">
        <v>-3.6013568592632682E-3</v>
      </c>
      <c r="R4">
        <v>5.0353112601853574E-3</v>
      </c>
      <c r="S4">
        <v>7.5629875173017613E-2</v>
      </c>
      <c r="T4">
        <f t="shared" si="3"/>
        <v>0.12635263871999999</v>
      </c>
      <c r="U4">
        <v>42</v>
      </c>
      <c r="V4">
        <v>-5.7149547292694239E-4</v>
      </c>
      <c r="W4">
        <v>-6.5395953877899256E-3</v>
      </c>
      <c r="X4">
        <v>7.6084562111989287E-2</v>
      </c>
      <c r="Y4">
        <f t="shared" si="4"/>
        <v>0.12635263871999999</v>
      </c>
      <c r="Z4">
        <v>42</v>
      </c>
      <c r="AA4">
        <v>2.6695521467391911E-3</v>
      </c>
      <c r="AB4">
        <v>4.6862376442886409E-3</v>
      </c>
      <c r="AC4">
        <v>7.9895625849669707E-2</v>
      </c>
      <c r="AD4">
        <f t="shared" si="5"/>
        <v>0.12635263871999999</v>
      </c>
      <c r="AE4">
        <v>42</v>
      </c>
      <c r="AF4">
        <v>-4.6290304902081043E-3</v>
      </c>
      <c r="AG4">
        <v>-6.5632778373865257E-3</v>
      </c>
      <c r="AH4">
        <v>6.6885365366122357E-2</v>
      </c>
      <c r="AI4">
        <f t="shared" si="6"/>
        <v>0.12635263871999999</v>
      </c>
      <c r="AJ4">
        <v>42</v>
      </c>
      <c r="AK4">
        <v>-4.3378639880362518E-4</v>
      </c>
      <c r="AL4">
        <v>2.0305596683504032E-3</v>
      </c>
      <c r="AM4">
        <v>4.4174203837089983E-2</v>
      </c>
      <c r="AN4">
        <f t="shared" si="7"/>
        <v>0.12635263871999999</v>
      </c>
      <c r="AO4">
        <v>42</v>
      </c>
      <c r="AP4">
        <v>6.0113438929085151E-3</v>
      </c>
      <c r="AQ4">
        <v>5.14478618571086E-3</v>
      </c>
      <c r="AR4">
        <v>4.8676251067718793E-2</v>
      </c>
      <c r="AS4">
        <f t="shared" si="8"/>
        <v>0.12635263871999999</v>
      </c>
      <c r="AT4">
        <v>42</v>
      </c>
      <c r="AU4">
        <v>4.4427796577642866E-3</v>
      </c>
      <c r="AV4">
        <v>-4.514519959945986E-4</v>
      </c>
      <c r="AW4">
        <v>5.2159978294379232E-2</v>
      </c>
      <c r="AX4">
        <f t="shared" si="9"/>
        <v>0.12635263871999999</v>
      </c>
      <c r="AY4">
        <v>42</v>
      </c>
      <c r="AZ4">
        <v>-4.2720653307905601E-5</v>
      </c>
      <c r="BA4">
        <v>-5.7749430835924856E-3</v>
      </c>
      <c r="BB4">
        <v>5.672251513059768E-2</v>
      </c>
      <c r="BC4">
        <f t="shared" si="10"/>
        <v>0.12635263871999999</v>
      </c>
      <c r="BD4">
        <v>42</v>
      </c>
      <c r="BE4">
        <v>6.3184702155723027E-3</v>
      </c>
      <c r="BF4">
        <v>2.4654863578415921E-3</v>
      </c>
      <c r="BG4">
        <v>6.5002332171267538E-2</v>
      </c>
      <c r="BH4">
        <f t="shared" si="11"/>
        <v>0.12635263871999999</v>
      </c>
      <c r="BI4">
        <v>42</v>
      </c>
      <c r="BJ4">
        <v>1.3789597599358351E-3</v>
      </c>
      <c r="BK4">
        <v>-1.1222252047259709E-3</v>
      </c>
      <c r="BL4">
        <v>4.1501277052994598E-2</v>
      </c>
      <c r="BM4">
        <f t="shared" si="12"/>
        <v>0.12635263871999999</v>
      </c>
      <c r="BN4">
        <v>42</v>
      </c>
      <c r="BO4">
        <v>5.0114411166330714E-3</v>
      </c>
      <c r="BP4">
        <v>4.3301757400766054E-3</v>
      </c>
      <c r="BQ4">
        <v>1.8538803192136039E-2</v>
      </c>
      <c r="BR4">
        <f t="shared" si="13"/>
        <v>0.12635263871999999</v>
      </c>
      <c r="BS4">
        <v>42</v>
      </c>
      <c r="BT4">
        <v>8.0728316845172354E-3</v>
      </c>
      <c r="BU4">
        <v>5.2148527712194276E-3</v>
      </c>
      <c r="BV4">
        <v>1.5814733454118341E-2</v>
      </c>
      <c r="BW4">
        <f t="shared" si="14"/>
        <v>0.12635263871999999</v>
      </c>
      <c r="BX4">
        <v>42</v>
      </c>
      <c r="BY4">
        <v>5.3907538086368188E-3</v>
      </c>
      <c r="BZ4">
        <v>-2.547303223931634E-3</v>
      </c>
      <c r="CA4">
        <v>3.3736934163244629E-2</v>
      </c>
      <c r="CB4">
        <f t="shared" si="15"/>
        <v>0.12635263871999999</v>
      </c>
      <c r="CC4">
        <v>42</v>
      </c>
      <c r="CD4">
        <v>4.669212898923158E-4</v>
      </c>
      <c r="CE4">
        <v>-3.888449241143808E-3</v>
      </c>
      <c r="CF4">
        <v>1.589078170181274E-2</v>
      </c>
      <c r="CG4">
        <f t="shared" si="16"/>
        <v>0.12635263871999999</v>
      </c>
      <c r="CH4">
        <v>42</v>
      </c>
      <c r="CI4">
        <v>-3.9735161954435484E-3</v>
      </c>
      <c r="CJ4">
        <v>2.4156734666367849E-3</v>
      </c>
      <c r="CK4">
        <v>7.2176318440710114E-3</v>
      </c>
      <c r="CL4">
        <f t="shared" si="17"/>
        <v>0.12635263871999999</v>
      </c>
      <c r="CM4">
        <v>42</v>
      </c>
      <c r="CN4">
        <v>-7.1706262523253488E-4</v>
      </c>
      <c r="CO4">
        <v>3.3776162094708927E-4</v>
      </c>
      <c r="CP4">
        <v>1.3043560539486449E-2</v>
      </c>
      <c r="CQ4">
        <f t="shared" si="18"/>
        <v>0.12635263871999999</v>
      </c>
      <c r="CR4">
        <v>42</v>
      </c>
      <c r="CS4">
        <v>2.149691739023284E-3</v>
      </c>
      <c r="CT4">
        <v>4.511026171913908E-3</v>
      </c>
      <c r="CU4">
        <v>1.0282648351859309E-2</v>
      </c>
      <c r="CV4">
        <f t="shared" si="19"/>
        <v>0.12635263871999999</v>
      </c>
      <c r="CW4">
        <v>42</v>
      </c>
      <c r="CX4">
        <v>3.2588523687288783E-2</v>
      </c>
      <c r="CY4">
        <v>-8.4576433918736593E-2</v>
      </c>
      <c r="CZ4">
        <v>-4.4860963340059658E-2</v>
      </c>
      <c r="DA4">
        <f t="shared" si="20"/>
        <v>0.12635263871999999</v>
      </c>
    </row>
    <row r="5" spans="1:105" x14ac:dyDescent="0.4">
      <c r="A5">
        <v>43</v>
      </c>
      <c r="B5">
        <v>7.4356992541583979E-4</v>
      </c>
      <c r="C5">
        <v>-2.9848851441952079E-3</v>
      </c>
      <c r="D5">
        <v>8.5223080595477854E-2</v>
      </c>
      <c r="E5">
        <f t="shared" si="0"/>
        <v>0.12635263871999999</v>
      </c>
      <c r="F5">
        <v>43</v>
      </c>
      <c r="G5">
        <v>-2.208545873440328E-3</v>
      </c>
      <c r="H5">
        <v>2.5330329808913878E-3</v>
      </c>
      <c r="I5">
        <v>7.4590005513044025E-2</v>
      </c>
      <c r="J5">
        <f t="shared" si="1"/>
        <v>0.12635263871999999</v>
      </c>
      <c r="K5">
        <v>43</v>
      </c>
      <c r="L5">
        <v>-3.1204439961661991E-3</v>
      </c>
      <c r="M5">
        <v>-1.2926705897775651E-4</v>
      </c>
      <c r="N5">
        <v>8.6945068482713064E-2</v>
      </c>
      <c r="O5">
        <f t="shared" si="2"/>
        <v>0.12635263871999999</v>
      </c>
      <c r="P5">
        <v>43</v>
      </c>
      <c r="Q5">
        <v>2.992911720104473E-3</v>
      </c>
      <c r="R5">
        <v>9.5654898653846148E-4</v>
      </c>
      <c r="S5">
        <v>8.6923577996558615E-2</v>
      </c>
      <c r="T5">
        <f t="shared" si="3"/>
        <v>0.12635263871999999</v>
      </c>
      <c r="U5">
        <v>43</v>
      </c>
      <c r="V5">
        <v>3.3887553930576977E-2</v>
      </c>
      <c r="W5">
        <v>-6.2130684067427257E-2</v>
      </c>
      <c r="X5">
        <v>2.3806965485604029E-2</v>
      </c>
      <c r="Y5">
        <f t="shared" si="4"/>
        <v>0.12635263871999999</v>
      </c>
      <c r="Z5">
        <v>43</v>
      </c>
      <c r="AA5">
        <v>-5.0992104111093842E-4</v>
      </c>
      <c r="AB5">
        <v>-6.1440767641527672E-3</v>
      </c>
      <c r="AC5">
        <v>6.8394129442134466E-2</v>
      </c>
      <c r="AD5">
        <f t="shared" si="5"/>
        <v>0.12635263871999999</v>
      </c>
      <c r="AE5">
        <v>43</v>
      </c>
      <c r="AF5">
        <v>1.987802335862095E-3</v>
      </c>
      <c r="AG5">
        <v>-4.5604739234628372E-4</v>
      </c>
      <c r="AH5">
        <v>8.5887172538505724E-2</v>
      </c>
      <c r="AI5">
        <f t="shared" si="6"/>
        <v>0.12635263871999999</v>
      </c>
      <c r="AJ5">
        <v>43</v>
      </c>
      <c r="AK5">
        <v>-1.185355440770707E-3</v>
      </c>
      <c r="AL5">
        <v>1.2780011099964919E-3</v>
      </c>
      <c r="AM5">
        <v>6.3300576202480627E-2</v>
      </c>
      <c r="AN5">
        <f t="shared" si="7"/>
        <v>0.12635263871999999</v>
      </c>
      <c r="AO5">
        <v>43</v>
      </c>
      <c r="AP5">
        <v>2.9562663791990159E-4</v>
      </c>
      <c r="AQ5">
        <v>5.903122169579755E-3</v>
      </c>
      <c r="AR5">
        <v>5.89960596795455E-2</v>
      </c>
      <c r="AS5">
        <f t="shared" si="8"/>
        <v>0.12635263871999999</v>
      </c>
      <c r="AT5">
        <v>43</v>
      </c>
      <c r="AU5">
        <v>8.7331307989409537E-4</v>
      </c>
      <c r="AV5">
        <v>1.292293282372205E-3</v>
      </c>
      <c r="AW5">
        <v>6.8333149130456225E-2</v>
      </c>
      <c r="AX5">
        <f t="shared" si="9"/>
        <v>0.12635263871999999</v>
      </c>
      <c r="AY5">
        <v>43</v>
      </c>
      <c r="AZ5">
        <v>4.3169205077714483E-3</v>
      </c>
      <c r="BA5">
        <v>-5.453312429629615E-3</v>
      </c>
      <c r="BB5">
        <v>6.6253255923324941E-2</v>
      </c>
      <c r="BC5">
        <f t="shared" si="10"/>
        <v>0.12635263871999999</v>
      </c>
      <c r="BD5">
        <v>43</v>
      </c>
      <c r="BE5">
        <v>6.9972411969426891E-3</v>
      </c>
      <c r="BF5">
        <v>-2.6713765609222962E-4</v>
      </c>
      <c r="BG5">
        <v>5.7112352394859851E-2</v>
      </c>
      <c r="BH5">
        <f t="shared" si="11"/>
        <v>0.12635263871999999</v>
      </c>
      <c r="BI5">
        <v>43</v>
      </c>
      <c r="BJ5">
        <v>-1.6090415400905869E-3</v>
      </c>
      <c r="BK5">
        <v>-4.8467678700598394E-3</v>
      </c>
      <c r="BL5">
        <v>4.7514663784431602E-2</v>
      </c>
      <c r="BM5">
        <f t="shared" si="12"/>
        <v>0.12635263871999999</v>
      </c>
      <c r="BN5">
        <v>43</v>
      </c>
      <c r="BO5">
        <v>4.3858130471116389E-3</v>
      </c>
      <c r="BP5">
        <v>8.8277797284535978E-4</v>
      </c>
      <c r="BQ5">
        <v>4.506768899825965E-2</v>
      </c>
      <c r="BR5">
        <f t="shared" si="13"/>
        <v>0.12635263871999999</v>
      </c>
      <c r="BS5">
        <v>43</v>
      </c>
      <c r="BT5">
        <v>2.3915415481894469E-4</v>
      </c>
      <c r="BU5">
        <v>-1.4523662187706859E-4</v>
      </c>
      <c r="BV5">
        <v>3.2463352542530369E-2</v>
      </c>
      <c r="BW5">
        <f t="shared" si="14"/>
        <v>0.12635263871999999</v>
      </c>
      <c r="BX5">
        <v>43</v>
      </c>
      <c r="BY5">
        <v>2.7832659064169611E-3</v>
      </c>
      <c r="BZ5">
        <v>-8.3011352732569269E-3</v>
      </c>
      <c r="CA5">
        <v>3.2606547151026018E-2</v>
      </c>
      <c r="CB5">
        <f t="shared" si="15"/>
        <v>0.12635263871999999</v>
      </c>
      <c r="CC5">
        <v>43</v>
      </c>
      <c r="CD5">
        <v>-1.132515490351318E-4</v>
      </c>
      <c r="CE5">
        <v>-6.4594837166069747E-4</v>
      </c>
      <c r="CF5">
        <v>3.0539823328354421E-2</v>
      </c>
      <c r="CG5">
        <f t="shared" si="16"/>
        <v>0.12635263871999999</v>
      </c>
      <c r="CH5">
        <v>43</v>
      </c>
      <c r="CI5">
        <v>6.1966904848939587E-4</v>
      </c>
      <c r="CJ5">
        <v>3.2094950172909492E-3</v>
      </c>
      <c r="CK5">
        <v>1.6870492434114721E-2</v>
      </c>
      <c r="CL5">
        <f t="shared" si="17"/>
        <v>0.12635263871999999</v>
      </c>
      <c r="CM5">
        <v>43</v>
      </c>
      <c r="CN5">
        <v>4.2116116779035569E-4</v>
      </c>
      <c r="CO5">
        <v>1.6315201014052809E-3</v>
      </c>
      <c r="CP5">
        <v>2.9590470543552579E-2</v>
      </c>
      <c r="CQ5">
        <f t="shared" si="18"/>
        <v>0.12635263871999999</v>
      </c>
      <c r="CR5">
        <v>43</v>
      </c>
      <c r="CS5">
        <v>4.8902366485526802E-5</v>
      </c>
      <c r="CT5">
        <v>9.5380973032974667E-4</v>
      </c>
      <c r="CU5">
        <v>1.5244038243876341E-2</v>
      </c>
      <c r="CV5">
        <f t="shared" si="19"/>
        <v>0.12635263871999999</v>
      </c>
      <c r="CW5">
        <v>43</v>
      </c>
      <c r="CX5">
        <v>1.2927084230677059E-3</v>
      </c>
      <c r="CY5">
        <v>-3.8035151249451088E-4</v>
      </c>
      <c r="CZ5">
        <v>1.6697834944980571E-2</v>
      </c>
      <c r="DA5">
        <f t="shared" si="20"/>
        <v>0.12635263871999999</v>
      </c>
    </row>
    <row r="6" spans="1:105" x14ac:dyDescent="0.4">
      <c r="A6">
        <v>44</v>
      </c>
      <c r="B6">
        <v>3.7287059811896362E-3</v>
      </c>
      <c r="C6">
        <v>9.6342934848017876E-4</v>
      </c>
      <c r="D6">
        <v>8.5510906905703871E-2</v>
      </c>
      <c r="E6">
        <f t="shared" si="0"/>
        <v>0.12635263871999999</v>
      </c>
      <c r="F6">
        <v>44</v>
      </c>
      <c r="G6">
        <v>-6.9737568274076157E-3</v>
      </c>
      <c r="H6">
        <v>-3.3811947289410452E-4</v>
      </c>
      <c r="I6">
        <v>8.6701233228861044E-2</v>
      </c>
      <c r="J6">
        <f t="shared" si="1"/>
        <v>0.12635263871999999</v>
      </c>
      <c r="K6">
        <v>44</v>
      </c>
      <c r="L6">
        <v>2.5985246606569719E-3</v>
      </c>
      <c r="M6">
        <v>-2.300609102151113E-3</v>
      </c>
      <c r="N6">
        <v>7.9639450850822718E-2</v>
      </c>
      <c r="O6">
        <f t="shared" si="2"/>
        <v>0.12635263871999999</v>
      </c>
      <c r="P6">
        <v>44</v>
      </c>
      <c r="Q6">
        <v>-1.2197029597249859E-3</v>
      </c>
      <c r="R6">
        <v>-2.4773452230129581E-3</v>
      </c>
      <c r="S6">
        <v>8.5038569120188992E-2</v>
      </c>
      <c r="T6">
        <f t="shared" si="3"/>
        <v>0.12635263871999999</v>
      </c>
      <c r="U6">
        <v>44</v>
      </c>
      <c r="V6">
        <v>2.4769417831237281E-4</v>
      </c>
      <c r="W6">
        <v>-2.0102092336878701E-3</v>
      </c>
      <c r="X6">
        <v>8.9190560900891155E-2</v>
      </c>
      <c r="Y6">
        <f t="shared" si="4"/>
        <v>0.12635263871999999</v>
      </c>
      <c r="Z6">
        <v>44</v>
      </c>
      <c r="AA6">
        <v>-4.2897653038980136E-3</v>
      </c>
      <c r="AB6">
        <v>1.0198209116229449E-3</v>
      </c>
      <c r="AC6">
        <v>6.4183085226461656E-2</v>
      </c>
      <c r="AD6">
        <f t="shared" si="5"/>
        <v>0.12635263871999999</v>
      </c>
      <c r="AE6">
        <v>44</v>
      </c>
      <c r="AF6">
        <v>3.5583825331360289E-3</v>
      </c>
      <c r="AG6">
        <v>1.6623480360015699E-3</v>
      </c>
      <c r="AH6">
        <v>7.2245319358743856E-2</v>
      </c>
      <c r="AI6">
        <f t="shared" si="6"/>
        <v>0.12635263871999999</v>
      </c>
      <c r="AJ6">
        <v>44</v>
      </c>
      <c r="AK6">
        <v>-6.3115202045266631E-4</v>
      </c>
      <c r="AL6">
        <v>2.4014050390950901E-3</v>
      </c>
      <c r="AM6">
        <v>5.7770052992069061E-2</v>
      </c>
      <c r="AN6">
        <f t="shared" si="7"/>
        <v>0.12635263871999999</v>
      </c>
      <c r="AO6">
        <v>44</v>
      </c>
      <c r="AP6">
        <v>-8.6544937026050554E-4</v>
      </c>
      <c r="AQ6">
        <v>3.612709049822986E-3</v>
      </c>
      <c r="AR6">
        <v>7.76598131400172E-2</v>
      </c>
      <c r="AS6">
        <f t="shared" si="8"/>
        <v>0.12635263871999999</v>
      </c>
      <c r="AT6">
        <v>44</v>
      </c>
      <c r="AU6">
        <v>3.823493190430243E-3</v>
      </c>
      <c r="AV6">
        <v>3.218955386913692E-3</v>
      </c>
      <c r="AW6">
        <v>6.9608759685287958E-2</v>
      </c>
      <c r="AX6">
        <f t="shared" si="9"/>
        <v>0.12635263871999999</v>
      </c>
      <c r="AY6">
        <v>44</v>
      </c>
      <c r="AZ6">
        <v>1.045208051867008E-3</v>
      </c>
      <c r="BA6">
        <v>-1.194379542174704E-3</v>
      </c>
      <c r="BB6">
        <v>6.2473214140844183E-2</v>
      </c>
      <c r="BC6">
        <f t="shared" si="10"/>
        <v>0.12635263871999999</v>
      </c>
      <c r="BD6">
        <v>44</v>
      </c>
      <c r="BE6">
        <v>4.2926268845987024E-3</v>
      </c>
      <c r="BF6">
        <v>-9.1752171292159537E-4</v>
      </c>
      <c r="BG6">
        <v>5.1076913038913561E-2</v>
      </c>
      <c r="BH6">
        <f t="shared" si="11"/>
        <v>0.12635263871999999</v>
      </c>
      <c r="BI6">
        <v>44</v>
      </c>
      <c r="BJ6">
        <v>2.6118609596705068E-3</v>
      </c>
      <c r="BK6">
        <v>-2.2577691274584121E-3</v>
      </c>
      <c r="BL6">
        <v>6.9689899868110444E-2</v>
      </c>
      <c r="BM6">
        <f t="shared" si="12"/>
        <v>0.12635263871999999</v>
      </c>
      <c r="BN6">
        <v>44</v>
      </c>
      <c r="BO6">
        <v>-5.2629945338467453E-5</v>
      </c>
      <c r="BP6">
        <v>3.4298496752985419E-3</v>
      </c>
      <c r="BQ6">
        <v>5.0253542824086901E-2</v>
      </c>
      <c r="BR6">
        <f t="shared" si="13"/>
        <v>0.12635263871999999</v>
      </c>
      <c r="BS6">
        <v>44</v>
      </c>
      <c r="BT6">
        <v>1.1647309013777399E-2</v>
      </c>
      <c r="BU6">
        <v>-4.375463728509086E-3</v>
      </c>
      <c r="BV6">
        <v>4.6143634010154672E-2</v>
      </c>
      <c r="BW6">
        <f t="shared" si="14"/>
        <v>0.12635263871999999</v>
      </c>
      <c r="BX6">
        <v>44</v>
      </c>
      <c r="BY6">
        <v>2.8300751134813229E-3</v>
      </c>
      <c r="BZ6">
        <v>-3.5309400661446919E-3</v>
      </c>
      <c r="CA6">
        <v>2.4678023006667209E-2</v>
      </c>
      <c r="CB6">
        <f t="shared" si="15"/>
        <v>0.12635263871999999</v>
      </c>
      <c r="CC6">
        <v>44</v>
      </c>
      <c r="CD6">
        <v>1.707347830143342E-3</v>
      </c>
      <c r="CE6">
        <v>-8.1753682010775007E-3</v>
      </c>
      <c r="CF6">
        <v>4.1381770877752369E-2</v>
      </c>
      <c r="CG6">
        <f t="shared" si="16"/>
        <v>0.12635263871999999</v>
      </c>
      <c r="CH6">
        <v>44</v>
      </c>
      <c r="CI6">
        <v>6.9024218345133679E-4</v>
      </c>
      <c r="CJ6">
        <v>2.0658902209844008E-3</v>
      </c>
      <c r="CK6">
        <v>4.2669922470837382E-2</v>
      </c>
      <c r="CL6">
        <f t="shared" si="17"/>
        <v>0.12635263871999999</v>
      </c>
      <c r="CM6">
        <v>44</v>
      </c>
      <c r="CN6">
        <v>-2.4101923618081839E-3</v>
      </c>
      <c r="CO6">
        <v>-4.0221094797854087E-3</v>
      </c>
      <c r="CP6">
        <v>2.092331597579427E-2</v>
      </c>
      <c r="CQ6">
        <f t="shared" si="18"/>
        <v>0.12635263871999999</v>
      </c>
      <c r="CR6">
        <v>44</v>
      </c>
      <c r="CS6">
        <v>1.865680842537852E-3</v>
      </c>
      <c r="CT6">
        <v>-5.1803288789893879E-3</v>
      </c>
      <c r="CU6">
        <v>3.1828629394565433E-2</v>
      </c>
      <c r="CV6">
        <f t="shared" si="19"/>
        <v>0.12635263871999999</v>
      </c>
      <c r="CW6">
        <v>44</v>
      </c>
      <c r="CX6">
        <v>3.8166121808382988E-3</v>
      </c>
      <c r="CY6">
        <v>-1.4372952268710581E-3</v>
      </c>
      <c r="CZ6">
        <v>1.96895708257331E-2</v>
      </c>
      <c r="DA6">
        <f t="shared" si="20"/>
        <v>0.12635263871999999</v>
      </c>
    </row>
    <row r="7" spans="1:105" x14ac:dyDescent="0.4">
      <c r="A7">
        <v>45</v>
      </c>
      <c r="B7">
        <v>3.1161644764106859E-3</v>
      </c>
      <c r="C7">
        <v>-4.6233943771659264E-3</v>
      </c>
      <c r="D7">
        <v>7.7042173757581961E-2</v>
      </c>
      <c r="E7">
        <f t="shared" si="0"/>
        <v>0.12635263871999999</v>
      </c>
      <c r="F7">
        <v>45</v>
      </c>
      <c r="G7">
        <v>-5.2127107104601514E-3</v>
      </c>
      <c r="H7">
        <v>7.2853248800620676E-3</v>
      </c>
      <c r="I7">
        <v>9.4596194568837916E-2</v>
      </c>
      <c r="J7">
        <f t="shared" si="1"/>
        <v>0.12635263871999999</v>
      </c>
      <c r="K7">
        <v>45</v>
      </c>
      <c r="L7">
        <v>-3.80396285512722E-3</v>
      </c>
      <c r="M7">
        <v>-2.176260905615195E-3</v>
      </c>
      <c r="N7">
        <v>7.763240024119504E-2</v>
      </c>
      <c r="O7">
        <f t="shared" si="2"/>
        <v>0.12635263871999999</v>
      </c>
      <c r="P7">
        <v>45</v>
      </c>
      <c r="Q7">
        <v>-1.8355550389334349E-4</v>
      </c>
      <c r="R7">
        <v>1.3630431363717021E-3</v>
      </c>
      <c r="S7">
        <v>8.6177799598571511E-2</v>
      </c>
      <c r="T7">
        <f t="shared" si="3"/>
        <v>0.12635263871999999</v>
      </c>
      <c r="U7">
        <v>45</v>
      </c>
      <c r="V7">
        <v>1.319808313692733E-3</v>
      </c>
      <c r="W7">
        <v>2.1846321719922409E-3</v>
      </c>
      <c r="X7">
        <v>8.4449586423165107E-2</v>
      </c>
      <c r="Y7">
        <f t="shared" si="4"/>
        <v>0.12635263871999999</v>
      </c>
      <c r="Z7">
        <v>45</v>
      </c>
      <c r="AA7">
        <v>-1.050494743512083E-4</v>
      </c>
      <c r="AB7">
        <v>-1.2556946801420929E-3</v>
      </c>
      <c r="AC7">
        <v>8.0087762079874766E-2</v>
      </c>
      <c r="AD7">
        <f t="shared" si="5"/>
        <v>0.12635263871999999</v>
      </c>
      <c r="AE7">
        <v>45</v>
      </c>
      <c r="AF7">
        <v>5.8580844520764413E-4</v>
      </c>
      <c r="AG7">
        <v>-8.4710908258156655E-4</v>
      </c>
      <c r="AH7">
        <v>8.4430979986265794E-2</v>
      </c>
      <c r="AI7">
        <f t="shared" si="6"/>
        <v>0.12635263871999999</v>
      </c>
      <c r="AJ7">
        <v>45</v>
      </c>
      <c r="AK7">
        <v>1.3811980566465139E-4</v>
      </c>
      <c r="AL7">
        <v>1.1587892387945531E-3</v>
      </c>
      <c r="AM7">
        <v>6.6129370423238215E-2</v>
      </c>
      <c r="AN7">
        <f t="shared" si="7"/>
        <v>0.12635263871999999</v>
      </c>
      <c r="AO7">
        <v>45</v>
      </c>
      <c r="AP7">
        <v>8.4840360866708757E-3</v>
      </c>
      <c r="AQ7">
        <v>-3.8597107061455042E-3</v>
      </c>
      <c r="AR7">
        <v>8.1946171119012465E-2</v>
      </c>
      <c r="AS7">
        <f t="shared" si="8"/>
        <v>0.12635263871999999</v>
      </c>
      <c r="AT7">
        <v>45</v>
      </c>
      <c r="AU7">
        <v>1.40156085980542E-3</v>
      </c>
      <c r="AV7">
        <v>-5.3418168638578523E-4</v>
      </c>
      <c r="AW7">
        <v>8.0985073536375268E-2</v>
      </c>
      <c r="AX7">
        <f t="shared" si="9"/>
        <v>0.12635263871999999</v>
      </c>
      <c r="AY7">
        <v>45</v>
      </c>
      <c r="AZ7">
        <v>-1.0818176517748331E-2</v>
      </c>
      <c r="BA7">
        <v>2.7544684802479559E-3</v>
      </c>
      <c r="BB7">
        <v>7.6807816352083294E-2</v>
      </c>
      <c r="BC7">
        <f t="shared" si="10"/>
        <v>0.12635263871999999</v>
      </c>
      <c r="BD7">
        <v>45</v>
      </c>
      <c r="BE7">
        <v>-2.4934710374307579E-3</v>
      </c>
      <c r="BF7">
        <v>-4.6481341256456336E-3</v>
      </c>
      <c r="BG7">
        <v>7.3625416994938353E-2</v>
      </c>
      <c r="BH7">
        <f t="shared" si="11"/>
        <v>0.12635263871999999</v>
      </c>
      <c r="BI7">
        <v>45</v>
      </c>
      <c r="BJ7">
        <v>8.7512553248809306E-3</v>
      </c>
      <c r="BK7">
        <v>3.7971290466561141E-3</v>
      </c>
      <c r="BL7">
        <v>6.8556823382313267E-2</v>
      </c>
      <c r="BM7">
        <f t="shared" si="12"/>
        <v>0.12635263871999999</v>
      </c>
      <c r="BN7">
        <v>45</v>
      </c>
      <c r="BO7">
        <v>-9.3273601431365137E-4</v>
      </c>
      <c r="BP7">
        <v>-7.5285784013626534E-3</v>
      </c>
      <c r="BQ7">
        <v>4.5492731559757638E-2</v>
      </c>
      <c r="BR7">
        <f t="shared" si="13"/>
        <v>0.12635263871999999</v>
      </c>
      <c r="BS7">
        <v>45</v>
      </c>
      <c r="BT7">
        <v>3.4823421073418991E-3</v>
      </c>
      <c r="BU7">
        <v>3.136233798849363E-3</v>
      </c>
      <c r="BV7">
        <v>6.298058764847568E-2</v>
      </c>
      <c r="BW7">
        <f t="shared" si="14"/>
        <v>0.12635263871999999</v>
      </c>
      <c r="BX7">
        <v>45</v>
      </c>
      <c r="BY7">
        <v>8.4272142167437208E-3</v>
      </c>
      <c r="BZ7">
        <v>3.5947022745398361E-3</v>
      </c>
      <c r="CA7">
        <v>5.0431076281853539E-2</v>
      </c>
      <c r="CB7">
        <f t="shared" si="15"/>
        <v>0.12635263871999999</v>
      </c>
      <c r="CC7">
        <v>45</v>
      </c>
      <c r="CD7">
        <v>4.2968145203034214E-3</v>
      </c>
      <c r="CE7">
        <v>-2.121137216359815E-3</v>
      </c>
      <c r="CF7">
        <v>4.85324078460685E-2</v>
      </c>
      <c r="CG7">
        <f t="shared" si="16"/>
        <v>0.12635263871999999</v>
      </c>
      <c r="CH7">
        <v>45</v>
      </c>
      <c r="CI7">
        <v>8.5937933890620297E-3</v>
      </c>
      <c r="CJ7">
        <v>-4.1634712624822878E-3</v>
      </c>
      <c r="CK7">
        <v>3.4147176795526563E-2</v>
      </c>
      <c r="CL7">
        <f t="shared" si="17"/>
        <v>0.12635263871999999</v>
      </c>
      <c r="CM7">
        <v>45</v>
      </c>
      <c r="CN7">
        <v>1.375120861183399E-3</v>
      </c>
      <c r="CO7">
        <v>-9.6908071523219667E-3</v>
      </c>
      <c r="CP7">
        <v>4.1280620342567298E-2</v>
      </c>
      <c r="CQ7">
        <f t="shared" si="18"/>
        <v>0.12635263871999999</v>
      </c>
      <c r="CR7">
        <v>45</v>
      </c>
      <c r="CS7">
        <v>3.0357929765083961E-3</v>
      </c>
      <c r="CT7">
        <v>-3.890777999916399E-3</v>
      </c>
      <c r="CU7">
        <v>2.36255592480616E-2</v>
      </c>
      <c r="CV7">
        <f t="shared" si="19"/>
        <v>0.12635263871999999</v>
      </c>
      <c r="CW7">
        <v>45</v>
      </c>
      <c r="CX7">
        <v>-4.0368802170635621E-3</v>
      </c>
      <c r="CY7">
        <v>-2.653912231533146E-3</v>
      </c>
      <c r="CZ7">
        <v>2.500721139500299E-2</v>
      </c>
      <c r="DA7">
        <f t="shared" si="20"/>
        <v>0.12635263871999999</v>
      </c>
    </row>
    <row r="8" spans="1:105" x14ac:dyDescent="0.4">
      <c r="A8">
        <v>46</v>
      </c>
      <c r="B8">
        <v>-1.4342241172287599E-3</v>
      </c>
      <c r="C8">
        <v>-3.2538704782763312E-3</v>
      </c>
      <c r="D8">
        <v>7.6536462563340318E-2</v>
      </c>
      <c r="E8">
        <f t="shared" si="0"/>
        <v>0.12635263871999999</v>
      </c>
      <c r="F8">
        <v>46</v>
      </c>
      <c r="G8">
        <v>-8.9455128253879534E-3</v>
      </c>
      <c r="H8">
        <v>-1.7876005378488419E-3</v>
      </c>
      <c r="I8">
        <v>0.1064860140958155</v>
      </c>
      <c r="J8">
        <f t="shared" si="1"/>
        <v>0.12635263871999999</v>
      </c>
      <c r="K8">
        <v>46</v>
      </c>
      <c r="L8">
        <v>-4.3393465956011439E-3</v>
      </c>
      <c r="M8">
        <v>4.3803014261206089E-3</v>
      </c>
      <c r="N8">
        <v>6.9798236450196699E-2</v>
      </c>
      <c r="O8">
        <f t="shared" si="2"/>
        <v>0.12635263871999999</v>
      </c>
      <c r="P8">
        <v>46</v>
      </c>
      <c r="Q8">
        <v>-3.3019359156491301E-3</v>
      </c>
      <c r="R8">
        <v>-9.1424467298234276E-3</v>
      </c>
      <c r="S8">
        <v>7.715647043704757E-2</v>
      </c>
      <c r="T8">
        <f t="shared" si="3"/>
        <v>0.12635263871999999</v>
      </c>
      <c r="U8">
        <v>46</v>
      </c>
      <c r="V8">
        <v>-2.1171496744163739E-3</v>
      </c>
      <c r="W8">
        <v>-4.3995734430135004E-3</v>
      </c>
      <c r="X8">
        <v>7.2395404866439236E-2</v>
      </c>
      <c r="Y8">
        <f t="shared" si="4"/>
        <v>0.12635263871999999</v>
      </c>
      <c r="Z8">
        <v>46</v>
      </c>
      <c r="AA8">
        <v>1.458871195197504E-3</v>
      </c>
      <c r="AB8">
        <v>5.3316975696377344E-3</v>
      </c>
      <c r="AC8">
        <v>8.6767089738394074E-2</v>
      </c>
      <c r="AD8">
        <f t="shared" si="5"/>
        <v>0.12635263871999999</v>
      </c>
      <c r="AE8">
        <v>46</v>
      </c>
      <c r="AF8">
        <v>1.4679204147315891E-3</v>
      </c>
      <c r="AG8">
        <v>2.2931168670113611E-3</v>
      </c>
      <c r="AH8">
        <v>9.0667167254101733E-2</v>
      </c>
      <c r="AI8">
        <f t="shared" si="6"/>
        <v>0.12635263871999999</v>
      </c>
      <c r="AJ8">
        <v>46</v>
      </c>
      <c r="AK8">
        <v>-7.3836299556657775E-5</v>
      </c>
      <c r="AL8">
        <v>-5.3997177481315169E-3</v>
      </c>
      <c r="AM8">
        <v>7.0353958368052694E-2</v>
      </c>
      <c r="AN8">
        <f t="shared" si="7"/>
        <v>0.12635263871999999</v>
      </c>
      <c r="AO8">
        <v>46</v>
      </c>
      <c r="AP8">
        <v>-7.2446545220685972E-4</v>
      </c>
      <c r="AQ8">
        <v>5.187504683774654E-4</v>
      </c>
      <c r="AR8">
        <v>8.4805080112699618E-2</v>
      </c>
      <c r="AS8">
        <f t="shared" si="8"/>
        <v>0.12635263871999999</v>
      </c>
      <c r="AT8">
        <v>46</v>
      </c>
      <c r="AU8">
        <v>5.3673190929853953E-2</v>
      </c>
      <c r="AV8">
        <v>-1.32578563655615E-2</v>
      </c>
      <c r="AW8">
        <v>7.8609035097348713E-3</v>
      </c>
      <c r="AX8">
        <f t="shared" si="9"/>
        <v>0.12635263871999999</v>
      </c>
      <c r="AY8">
        <v>46</v>
      </c>
      <c r="AZ8">
        <v>7.9417455267753716E-3</v>
      </c>
      <c r="BA8">
        <v>-1.1310956058964851E-2</v>
      </c>
      <c r="BB8">
        <v>6.4734763591363403E-2</v>
      </c>
      <c r="BC8">
        <f t="shared" si="10"/>
        <v>0.12635263871999999</v>
      </c>
      <c r="BD8">
        <v>46</v>
      </c>
      <c r="BE8">
        <v>4.8974727650252766E-3</v>
      </c>
      <c r="BF8">
        <v>-1.692060041059402E-3</v>
      </c>
      <c r="BG8">
        <v>6.702742335155451E-2</v>
      </c>
      <c r="BH8">
        <f t="shared" si="11"/>
        <v>0.12635263871999999</v>
      </c>
      <c r="BI8">
        <v>46</v>
      </c>
      <c r="BJ8">
        <v>1.0699899365872069E-2</v>
      </c>
      <c r="BK8">
        <v>5.2187563776311769E-3</v>
      </c>
      <c r="BL8">
        <v>6.4092416758083234E-2</v>
      </c>
      <c r="BM8">
        <f t="shared" si="12"/>
        <v>0.12635263871999999</v>
      </c>
      <c r="BN8">
        <v>46</v>
      </c>
      <c r="BO8">
        <v>8.9821925899335586E-4</v>
      </c>
      <c r="BP8">
        <v>4.048723787084953E-4</v>
      </c>
      <c r="BQ8">
        <v>6.1637692668416108E-2</v>
      </c>
      <c r="BR8">
        <f t="shared" si="13"/>
        <v>0.12635263871999999</v>
      </c>
      <c r="BS8">
        <v>46</v>
      </c>
      <c r="BT8">
        <v>-3.424942224428686E-3</v>
      </c>
      <c r="BU8">
        <v>1.6875161217859891E-3</v>
      </c>
      <c r="BV8">
        <v>5.3588341851720053E-2</v>
      </c>
      <c r="BW8">
        <f t="shared" si="14"/>
        <v>0.12635263871999999</v>
      </c>
      <c r="BX8">
        <v>46</v>
      </c>
      <c r="BY8">
        <v>-1.1834422880456919E-3</v>
      </c>
      <c r="BZ8">
        <v>-2.6932857512334202E-3</v>
      </c>
      <c r="CA8">
        <v>5.3549555951399867E-2</v>
      </c>
      <c r="CB8">
        <f t="shared" si="15"/>
        <v>0.12635263871999999</v>
      </c>
      <c r="CC8">
        <v>46</v>
      </c>
      <c r="CD8">
        <v>1.1561978588920271E-2</v>
      </c>
      <c r="CE8">
        <v>2.9625224933196919E-3</v>
      </c>
      <c r="CF8">
        <v>3.809818091494168E-2</v>
      </c>
      <c r="CG8">
        <f t="shared" si="16"/>
        <v>0.12635263871999999</v>
      </c>
      <c r="CH8">
        <v>46</v>
      </c>
      <c r="CI8">
        <v>5.6669815151759442E-3</v>
      </c>
      <c r="CJ8">
        <v>7.684477939675886E-3</v>
      </c>
      <c r="CK8">
        <v>3.8230756864268058E-2</v>
      </c>
      <c r="CL8">
        <f t="shared" si="17"/>
        <v>0.12635263871999999</v>
      </c>
      <c r="CM8">
        <v>46</v>
      </c>
      <c r="CN8">
        <v>4.6068520271550194E-3</v>
      </c>
      <c r="CO8">
        <v>8.5278509421495507E-4</v>
      </c>
      <c r="CP8">
        <v>5.1013329911215398E-2</v>
      </c>
      <c r="CQ8">
        <f t="shared" si="18"/>
        <v>0.12635263871999999</v>
      </c>
      <c r="CR8">
        <v>46</v>
      </c>
      <c r="CS8">
        <v>-1.3649995842480861E-3</v>
      </c>
      <c r="CT8">
        <v>-6.7736519175158258E-4</v>
      </c>
      <c r="CU8">
        <v>4.3537765869681472E-2</v>
      </c>
      <c r="CV8">
        <f t="shared" si="19"/>
        <v>0.12635263871999999</v>
      </c>
      <c r="CW8">
        <v>46</v>
      </c>
      <c r="CX8">
        <v>5.7674842583632126E-3</v>
      </c>
      <c r="CY8">
        <v>6.2099580103820769E-3</v>
      </c>
      <c r="CZ8">
        <v>4.174017499994586E-2</v>
      </c>
      <c r="DA8">
        <f t="shared" si="20"/>
        <v>0.12635263871999999</v>
      </c>
    </row>
    <row r="9" spans="1:105" x14ac:dyDescent="0.4">
      <c r="A9">
        <v>47</v>
      </c>
      <c r="B9">
        <v>2.5505783012229732E-3</v>
      </c>
      <c r="C9">
        <v>1.0216674736212329E-3</v>
      </c>
      <c r="D9">
        <v>8.5299997962327359E-2</v>
      </c>
      <c r="E9">
        <f t="shared" si="0"/>
        <v>0.12635263871999999</v>
      </c>
      <c r="F9">
        <v>47</v>
      </c>
      <c r="G9">
        <v>-4.3463042614653256E-3</v>
      </c>
      <c r="H9">
        <v>-2.7423606145279972E-3</v>
      </c>
      <c r="I9">
        <v>8.6139091363635872E-2</v>
      </c>
      <c r="J9">
        <f t="shared" si="1"/>
        <v>0.12635263871999999</v>
      </c>
      <c r="K9">
        <v>47</v>
      </c>
      <c r="L9">
        <v>-1.28508930466534E-4</v>
      </c>
      <c r="M9">
        <v>3.1799380296665077E-4</v>
      </c>
      <c r="N9">
        <v>8.3219795470465291E-2</v>
      </c>
      <c r="O9">
        <f t="shared" si="2"/>
        <v>0.12635263871999999</v>
      </c>
      <c r="P9">
        <v>47</v>
      </c>
      <c r="Q9">
        <v>3.50799171800512E-3</v>
      </c>
      <c r="R9">
        <v>-7.0839636595546214E-3</v>
      </c>
      <c r="S9">
        <v>8.2170558679467723E-2</v>
      </c>
      <c r="T9">
        <f t="shared" si="3"/>
        <v>0.12635263871999999</v>
      </c>
      <c r="U9">
        <v>47</v>
      </c>
      <c r="V9">
        <v>5.1380894972954637E-3</v>
      </c>
      <c r="W9">
        <v>-2.34124276750669E-3</v>
      </c>
      <c r="X9">
        <v>9.1680287734559968E-2</v>
      </c>
      <c r="Y9">
        <f t="shared" si="4"/>
        <v>0.12635263871999999</v>
      </c>
      <c r="Z9">
        <v>47</v>
      </c>
      <c r="AA9">
        <v>-5.3972850286738211E-3</v>
      </c>
      <c r="AB9">
        <v>4.4661345624196396E-3</v>
      </c>
      <c r="AC9">
        <v>8.7673808751862953E-2</v>
      </c>
      <c r="AD9">
        <f t="shared" si="5"/>
        <v>0.12635263871999999</v>
      </c>
      <c r="AE9">
        <v>47</v>
      </c>
      <c r="AF9">
        <v>9.3775613856547624E-4</v>
      </c>
      <c r="AG9">
        <v>6.3093962611480276E-4</v>
      </c>
      <c r="AH9">
        <v>8.4920052731157131E-2</v>
      </c>
      <c r="AI9">
        <f t="shared" si="6"/>
        <v>0.12635263871999999</v>
      </c>
      <c r="AJ9">
        <v>47</v>
      </c>
      <c r="AK9">
        <v>-4.1066141517452984E-3</v>
      </c>
      <c r="AL9">
        <v>-6.1511741690319522E-3</v>
      </c>
      <c r="AM9">
        <v>8.7668374415036124E-2</v>
      </c>
      <c r="AN9">
        <f t="shared" si="7"/>
        <v>0.12635263871999999</v>
      </c>
      <c r="AO9">
        <v>47</v>
      </c>
      <c r="AP9">
        <v>-4.3824076012410288E-4</v>
      </c>
      <c r="AQ9">
        <v>-1.756847660398828E-3</v>
      </c>
      <c r="AR9">
        <v>8.6584886634035949E-2</v>
      </c>
      <c r="AS9">
        <f t="shared" si="8"/>
        <v>0.12635263871999999</v>
      </c>
      <c r="AT9">
        <v>47</v>
      </c>
      <c r="AU9">
        <v>-1.0052633897754001E-3</v>
      </c>
      <c r="AV9">
        <v>8.9547223987195019E-3</v>
      </c>
      <c r="AW9">
        <v>8.9521117766678371E-2</v>
      </c>
      <c r="AX9">
        <f t="shared" si="9"/>
        <v>0.12635263871999999</v>
      </c>
      <c r="AY9">
        <v>47</v>
      </c>
      <c r="AZ9">
        <v>5.2554806889659484E-3</v>
      </c>
      <c r="BA9">
        <v>6.0932430729310934E-3</v>
      </c>
      <c r="BB9">
        <v>8.6503885277503675E-2</v>
      </c>
      <c r="BC9">
        <f t="shared" si="10"/>
        <v>0.12635263871999999</v>
      </c>
      <c r="BD9">
        <v>47</v>
      </c>
      <c r="BE9">
        <v>-1.1146201766607891E-3</v>
      </c>
      <c r="BF9">
        <v>2.2242439206780289E-3</v>
      </c>
      <c r="BG9">
        <v>7.518156267599671E-2</v>
      </c>
      <c r="BH9">
        <f t="shared" si="11"/>
        <v>0.12635263871999999</v>
      </c>
      <c r="BI9">
        <v>47</v>
      </c>
      <c r="BJ9">
        <v>2.2422354656772119E-4</v>
      </c>
      <c r="BK9">
        <v>-5.3347385019338316E-3</v>
      </c>
      <c r="BL9">
        <v>6.5717237030335884E-2</v>
      </c>
      <c r="BM9">
        <f t="shared" si="12"/>
        <v>0.12635263871999999</v>
      </c>
      <c r="BN9">
        <v>47</v>
      </c>
      <c r="BO9">
        <v>7.35922236419602E-3</v>
      </c>
      <c r="BP9">
        <v>1.7240809654177061E-3</v>
      </c>
      <c r="BQ9">
        <v>6.9477915576514226E-2</v>
      </c>
      <c r="BR9">
        <f t="shared" si="13"/>
        <v>0.12635263871999999</v>
      </c>
      <c r="BS9">
        <v>47</v>
      </c>
      <c r="BT9">
        <v>-1.9169744615865809E-3</v>
      </c>
      <c r="BU9">
        <v>2.089442132573241E-3</v>
      </c>
      <c r="BV9">
        <v>6.5395429947937928E-2</v>
      </c>
      <c r="BW9">
        <f t="shared" si="14"/>
        <v>0.12635263871999999</v>
      </c>
      <c r="BX9">
        <v>47</v>
      </c>
      <c r="BY9">
        <v>-5.0349946090846929E-4</v>
      </c>
      <c r="BZ9">
        <v>-5.1086066256667111E-3</v>
      </c>
      <c r="CA9">
        <v>4.828493454483003E-2</v>
      </c>
      <c r="CB9">
        <f t="shared" si="15"/>
        <v>0.12635263871999999</v>
      </c>
      <c r="CC9">
        <v>47</v>
      </c>
      <c r="CD9">
        <v>1.1493671387275649E-3</v>
      </c>
      <c r="CE9">
        <v>9.1589284427644039E-4</v>
      </c>
      <c r="CF9">
        <v>5.262862984049875E-2</v>
      </c>
      <c r="CG9">
        <f t="shared" si="16"/>
        <v>0.12635263871999999</v>
      </c>
      <c r="CH9">
        <v>47</v>
      </c>
      <c r="CI9">
        <v>1.4814469134270081E-3</v>
      </c>
      <c r="CJ9">
        <v>-6.965395198928419E-3</v>
      </c>
      <c r="CK9">
        <v>5.9255306583066561E-2</v>
      </c>
      <c r="CL9">
        <f t="shared" si="17"/>
        <v>0.12635263871999999</v>
      </c>
      <c r="CM9">
        <v>47</v>
      </c>
      <c r="CN9">
        <v>1.671921781977514E-3</v>
      </c>
      <c r="CO9">
        <v>2.7249462866697979E-3</v>
      </c>
      <c r="CP9">
        <v>4.8389194874025543E-2</v>
      </c>
      <c r="CQ9">
        <f t="shared" si="18"/>
        <v>0.12635263871999999</v>
      </c>
      <c r="CR9">
        <v>47</v>
      </c>
      <c r="CS9">
        <v>1.0404063174267651E-2</v>
      </c>
      <c r="CT9">
        <v>9.6048827588259412E-4</v>
      </c>
      <c r="CU9">
        <v>4.429254987288668E-2</v>
      </c>
      <c r="CV9">
        <f t="shared" si="19"/>
        <v>0.12635263871999999</v>
      </c>
      <c r="CW9">
        <v>47</v>
      </c>
      <c r="CX9">
        <v>7.3775320010945294E-4</v>
      </c>
      <c r="CY9">
        <v>-1.3891182625198369E-4</v>
      </c>
      <c r="CZ9">
        <v>3.7730636918697068E-2</v>
      </c>
      <c r="DA9">
        <f t="shared" si="20"/>
        <v>0.12635263871999999</v>
      </c>
    </row>
    <row r="10" spans="1:105" x14ac:dyDescent="0.4">
      <c r="A10">
        <v>48</v>
      </c>
      <c r="B10">
        <v>-5.9262164121908446E-3</v>
      </c>
      <c r="C10">
        <v>-7.2821271808694472E-3</v>
      </c>
      <c r="D10">
        <v>8.8959226107175063E-2</v>
      </c>
      <c r="E10">
        <f t="shared" si="0"/>
        <v>0.12635263871999999</v>
      </c>
      <c r="F10">
        <v>48</v>
      </c>
      <c r="G10">
        <v>1.687339608963744E-3</v>
      </c>
      <c r="H10">
        <v>-1.18762140230598E-3</v>
      </c>
      <c r="I10">
        <v>9.2993333380201687E-2</v>
      </c>
      <c r="J10">
        <f t="shared" si="1"/>
        <v>0.12635263871999999</v>
      </c>
      <c r="K10">
        <v>48</v>
      </c>
      <c r="L10">
        <v>4.2682722123197209E-3</v>
      </c>
      <c r="M10">
        <v>2.759745482991622E-3</v>
      </c>
      <c r="N10">
        <v>8.8254294115352919E-2</v>
      </c>
      <c r="O10">
        <f t="shared" si="2"/>
        <v>0.12635263871999999</v>
      </c>
      <c r="P10">
        <v>48</v>
      </c>
      <c r="Q10">
        <v>-1.9015000729956961E-3</v>
      </c>
      <c r="R10">
        <v>-1.911926082166158E-3</v>
      </c>
      <c r="S10">
        <v>8.7008954559111035E-2</v>
      </c>
      <c r="T10">
        <f t="shared" si="3"/>
        <v>0.12635263871999999</v>
      </c>
      <c r="U10">
        <v>48</v>
      </c>
      <c r="V10">
        <v>1.4099849054727859E-3</v>
      </c>
      <c r="W10">
        <v>-7.2921823916747217E-3</v>
      </c>
      <c r="X10">
        <v>8.1210173094546728E-2</v>
      </c>
      <c r="Y10">
        <f t="shared" si="4"/>
        <v>0.12635263871999999</v>
      </c>
      <c r="Z10">
        <v>48</v>
      </c>
      <c r="AA10">
        <v>2.8342196160761469E-3</v>
      </c>
      <c r="AB10">
        <v>2.4171435630920032E-3</v>
      </c>
      <c r="AC10">
        <v>8.5609346326276259E-2</v>
      </c>
      <c r="AD10">
        <f t="shared" si="5"/>
        <v>0.12635263871999999</v>
      </c>
      <c r="AE10">
        <v>48</v>
      </c>
      <c r="AF10">
        <v>2.1498518103939311E-3</v>
      </c>
      <c r="AG10">
        <v>-6.1616457499598558E-3</v>
      </c>
      <c r="AH10">
        <v>8.3448272814069593E-2</v>
      </c>
      <c r="AI10">
        <f t="shared" si="6"/>
        <v>0.12635263871999999</v>
      </c>
      <c r="AJ10">
        <v>48</v>
      </c>
      <c r="AK10">
        <v>-6.1668678561829088E-6</v>
      </c>
      <c r="AL10">
        <v>-2.9376851435529978E-3</v>
      </c>
      <c r="AM10">
        <v>8.937371154343475E-2</v>
      </c>
      <c r="AN10">
        <f t="shared" si="7"/>
        <v>0.12635263871999999</v>
      </c>
      <c r="AO10">
        <v>48</v>
      </c>
      <c r="AP10">
        <v>5.5877470638270518E-3</v>
      </c>
      <c r="AQ10">
        <v>-6.3986646301809058E-3</v>
      </c>
      <c r="AR10">
        <v>8.5081307840177742E-2</v>
      </c>
      <c r="AS10">
        <f t="shared" si="8"/>
        <v>0.12635263871999999</v>
      </c>
      <c r="AT10">
        <v>48</v>
      </c>
      <c r="AU10">
        <v>-2.8745055028420109E-4</v>
      </c>
      <c r="AV10">
        <v>1.7848767836272251E-4</v>
      </c>
      <c r="AW10">
        <v>7.9372508981407755E-2</v>
      </c>
      <c r="AX10">
        <f t="shared" si="9"/>
        <v>0.12635263871999999</v>
      </c>
      <c r="AY10">
        <v>48</v>
      </c>
      <c r="AZ10">
        <v>4.2744957774122454E-3</v>
      </c>
      <c r="BA10">
        <v>9.1339398346875923E-3</v>
      </c>
      <c r="BB10">
        <v>8.9000077106303449E-2</v>
      </c>
      <c r="BC10">
        <f t="shared" si="10"/>
        <v>0.12635263871999999</v>
      </c>
      <c r="BD10">
        <v>48</v>
      </c>
      <c r="BE10">
        <v>1.920279760659003E-3</v>
      </c>
      <c r="BF10">
        <v>9.521054085816787E-3</v>
      </c>
      <c r="BG10">
        <v>7.5860774184016669E-2</v>
      </c>
      <c r="BH10">
        <f t="shared" si="11"/>
        <v>0.12635263871999999</v>
      </c>
      <c r="BI10">
        <v>48</v>
      </c>
      <c r="BJ10">
        <v>-1.2430704968858651E-4</v>
      </c>
      <c r="BK10">
        <v>4.0014988746173196E-3</v>
      </c>
      <c r="BL10">
        <v>7.1477678656017493E-2</v>
      </c>
      <c r="BM10">
        <f t="shared" si="12"/>
        <v>0.12635263871999999</v>
      </c>
      <c r="BN10">
        <v>48</v>
      </c>
      <c r="BO10">
        <v>-1.145446526950173E-2</v>
      </c>
      <c r="BP10">
        <v>-3.5797037935242251E-4</v>
      </c>
      <c r="BQ10">
        <v>6.3247151485266273E-2</v>
      </c>
      <c r="BR10">
        <f t="shared" si="13"/>
        <v>0.12635263871999999</v>
      </c>
      <c r="BS10">
        <v>48</v>
      </c>
      <c r="BT10">
        <v>4.0609415557933933E-3</v>
      </c>
      <c r="BU10">
        <v>1.685694858883958E-3</v>
      </c>
      <c r="BV10">
        <v>6.2594821904358375E-2</v>
      </c>
      <c r="BW10">
        <f t="shared" si="14"/>
        <v>0.12635263871999999</v>
      </c>
      <c r="BX10">
        <v>48</v>
      </c>
      <c r="BY10">
        <v>2.0317658132549049E-3</v>
      </c>
      <c r="BZ10">
        <v>5.1258533362257656E-3</v>
      </c>
      <c r="CA10">
        <v>5.9881767211675242E-2</v>
      </c>
      <c r="CB10">
        <f t="shared" si="15"/>
        <v>0.12635263871999999</v>
      </c>
      <c r="CC10">
        <v>48</v>
      </c>
      <c r="CD10">
        <v>2.141974577591061E-3</v>
      </c>
      <c r="CE10">
        <v>-4.1187973389655887E-3</v>
      </c>
      <c r="CF10">
        <v>6.1459059808852419E-2</v>
      </c>
      <c r="CG10">
        <f t="shared" si="16"/>
        <v>0.12635263871999999</v>
      </c>
      <c r="CH10">
        <v>48</v>
      </c>
      <c r="CI10">
        <v>-4.4673734889531854E-3</v>
      </c>
      <c r="CJ10">
        <v>-1.8505559388759611E-4</v>
      </c>
      <c r="CK10">
        <v>5.5393711665210378E-2</v>
      </c>
      <c r="CL10">
        <f t="shared" si="17"/>
        <v>0.12635263871999999</v>
      </c>
      <c r="CM10">
        <v>48</v>
      </c>
      <c r="CN10">
        <v>4.7801917342127753E-3</v>
      </c>
      <c r="CO10">
        <v>3.9380696885804128E-4</v>
      </c>
      <c r="CP10">
        <v>4.849055671425731E-2</v>
      </c>
      <c r="CQ10">
        <f t="shared" si="18"/>
        <v>0.12635263871999999</v>
      </c>
      <c r="CR10">
        <v>48</v>
      </c>
      <c r="CS10">
        <v>1.557195612988992E-5</v>
      </c>
      <c r="CT10">
        <v>1.246792025576318E-3</v>
      </c>
      <c r="CU10">
        <v>4.7487071479580853E-2</v>
      </c>
      <c r="CV10">
        <f t="shared" si="19"/>
        <v>0.12635263871999999</v>
      </c>
      <c r="CW10">
        <v>48</v>
      </c>
      <c r="CX10">
        <v>-9.9929350532449585E-4</v>
      </c>
      <c r="CY10">
        <v>-4.4992058857895754E-3</v>
      </c>
      <c r="CZ10">
        <v>4.7803210533918762E-2</v>
      </c>
      <c r="DA10">
        <f t="shared" si="20"/>
        <v>0.12635263871999999</v>
      </c>
    </row>
    <row r="11" spans="1:105" x14ac:dyDescent="0.4">
      <c r="A11">
        <v>49</v>
      </c>
      <c r="B11">
        <v>-1.2829236617177911E-3</v>
      </c>
      <c r="C11">
        <v>6.5422021288826632E-4</v>
      </c>
      <c r="D11">
        <v>8.7791401801564681E-2</v>
      </c>
      <c r="E11">
        <f t="shared" si="0"/>
        <v>0.12635263871999999</v>
      </c>
      <c r="F11">
        <v>49</v>
      </c>
      <c r="G11">
        <v>3.7761373648897739E-3</v>
      </c>
      <c r="H11">
        <v>-2.848187163305226E-3</v>
      </c>
      <c r="I11">
        <v>0.1022180510932599</v>
      </c>
      <c r="J11">
        <f t="shared" si="1"/>
        <v>0.12635263871999999</v>
      </c>
      <c r="K11">
        <v>49</v>
      </c>
      <c r="L11">
        <v>-2.3640915487783591E-3</v>
      </c>
      <c r="M11">
        <v>1.1696881780448941E-2</v>
      </c>
      <c r="N11">
        <v>7.2706051799242041E-2</v>
      </c>
      <c r="O11">
        <f t="shared" si="2"/>
        <v>0.12635263871999999</v>
      </c>
      <c r="P11">
        <v>49</v>
      </c>
      <c r="Q11">
        <v>6.8830768765724918E-3</v>
      </c>
      <c r="R11">
        <v>-7.1525979737785423E-3</v>
      </c>
      <c r="S11">
        <v>8.993619999260534E-2</v>
      </c>
      <c r="T11">
        <f t="shared" si="3"/>
        <v>0.12635263871999999</v>
      </c>
      <c r="U11">
        <v>49</v>
      </c>
      <c r="V11">
        <v>-7.2143365485494229E-3</v>
      </c>
      <c r="W11">
        <v>-1.120855978675757E-2</v>
      </c>
      <c r="X11">
        <v>7.2933760532658265E-2</v>
      </c>
      <c r="Y11">
        <f t="shared" si="4"/>
        <v>0.12635263871999999</v>
      </c>
      <c r="Z11">
        <v>49</v>
      </c>
      <c r="AA11">
        <v>-2.3450471324981772E-3</v>
      </c>
      <c r="AB11">
        <v>-3.679824047493434E-3</v>
      </c>
      <c r="AC11">
        <v>7.8157091703785486E-2</v>
      </c>
      <c r="AD11">
        <f t="shared" si="5"/>
        <v>0.12635263871999999</v>
      </c>
      <c r="AE11">
        <v>49</v>
      </c>
      <c r="AF11">
        <v>8.5958960656398794E-3</v>
      </c>
      <c r="AG11">
        <v>-4.1466946036473164E-3</v>
      </c>
      <c r="AH11">
        <v>9.6673284489746686E-2</v>
      </c>
      <c r="AI11">
        <f t="shared" si="6"/>
        <v>0.12635263871999999</v>
      </c>
      <c r="AJ11">
        <v>49</v>
      </c>
      <c r="AK11">
        <v>-6.3162495420576786E-3</v>
      </c>
      <c r="AL11">
        <v>-7.0450083097152493E-4</v>
      </c>
      <c r="AM11">
        <v>8.8272216358006736E-2</v>
      </c>
      <c r="AN11">
        <f t="shared" si="7"/>
        <v>0.12635263871999999</v>
      </c>
      <c r="AO11">
        <v>49</v>
      </c>
      <c r="AP11">
        <v>5.6560752728399459E-3</v>
      </c>
      <c r="AQ11">
        <v>1.900552718933281E-3</v>
      </c>
      <c r="AR11">
        <v>7.2659818645273919E-2</v>
      </c>
      <c r="AS11">
        <f t="shared" si="8"/>
        <v>0.12635263871999999</v>
      </c>
      <c r="AT11">
        <v>49</v>
      </c>
      <c r="AU11">
        <v>9.3402797437895178E-3</v>
      </c>
      <c r="AV11">
        <v>-6.0836431690550136E-3</v>
      </c>
      <c r="AW11">
        <v>8.1535135076888227E-2</v>
      </c>
      <c r="AX11">
        <f t="shared" si="9"/>
        <v>0.12635263871999999</v>
      </c>
      <c r="AY11">
        <v>49</v>
      </c>
      <c r="AZ11">
        <v>3.6767002348521258E-3</v>
      </c>
      <c r="BA11">
        <v>5.4603881684695561E-3</v>
      </c>
      <c r="BB11">
        <v>8.5806397878419927E-2</v>
      </c>
      <c r="BC11">
        <f t="shared" si="10"/>
        <v>0.12635263871999999</v>
      </c>
      <c r="BD11">
        <v>49</v>
      </c>
      <c r="BE11">
        <v>1.454595742331628E-2</v>
      </c>
      <c r="BF11">
        <v>-1.79951550638452E-3</v>
      </c>
      <c r="BG11">
        <v>6.908025601536863E-2</v>
      </c>
      <c r="BH11">
        <f t="shared" si="11"/>
        <v>0.12635263871999999</v>
      </c>
      <c r="BI11">
        <v>49</v>
      </c>
      <c r="BJ11">
        <v>2.211356996848371E-3</v>
      </c>
      <c r="BK11">
        <v>-8.7498156683512413E-4</v>
      </c>
      <c r="BL11">
        <v>7.5964398116363852E-2</v>
      </c>
      <c r="BM11">
        <f t="shared" si="12"/>
        <v>0.12635263871999999</v>
      </c>
      <c r="BN11">
        <v>49</v>
      </c>
      <c r="BO11">
        <v>6.3805836190419648E-3</v>
      </c>
      <c r="BP11">
        <v>4.6157327963607256E-3</v>
      </c>
      <c r="BQ11">
        <v>5.0308007204707753E-2</v>
      </c>
      <c r="BR11">
        <f t="shared" si="13"/>
        <v>0.12635263871999999</v>
      </c>
      <c r="BS11">
        <v>49</v>
      </c>
      <c r="BT11">
        <v>6.8553221929992646E-3</v>
      </c>
      <c r="BU11">
        <v>-1.383664851766869E-3</v>
      </c>
      <c r="BV11">
        <v>5.9563034832147033E-2</v>
      </c>
      <c r="BW11">
        <f t="shared" si="14"/>
        <v>0.12635263871999999</v>
      </c>
      <c r="BX11">
        <v>49</v>
      </c>
      <c r="BY11">
        <v>6.064821309557847E-3</v>
      </c>
      <c r="BZ11">
        <v>-4.1178584471584182E-3</v>
      </c>
      <c r="CA11">
        <v>7.7803441645465474E-2</v>
      </c>
      <c r="CB11">
        <f t="shared" si="15"/>
        <v>0.12635263871999999</v>
      </c>
      <c r="CC11">
        <v>49</v>
      </c>
      <c r="CD11">
        <v>8.6166100744519136E-3</v>
      </c>
      <c r="CE11">
        <v>-1.1614458561959829E-3</v>
      </c>
      <c r="CF11">
        <v>6.9667543893662379E-2</v>
      </c>
      <c r="CG11">
        <f t="shared" si="16"/>
        <v>0.12635263871999999</v>
      </c>
      <c r="CH11">
        <v>49</v>
      </c>
      <c r="CI11">
        <v>1.7745928200348169E-3</v>
      </c>
      <c r="CJ11">
        <v>-1.5008839498690809E-3</v>
      </c>
      <c r="CK11">
        <v>5.9284888424779372E-2</v>
      </c>
      <c r="CL11">
        <f t="shared" si="17"/>
        <v>0.12635263871999999</v>
      </c>
      <c r="CM11">
        <v>49</v>
      </c>
      <c r="CN11">
        <v>6.0755859577293144E-4</v>
      </c>
      <c r="CO11">
        <v>-4.178283178638653E-4</v>
      </c>
      <c r="CP11">
        <v>6.8673900362450621E-2</v>
      </c>
      <c r="CQ11">
        <f t="shared" si="18"/>
        <v>0.12635263871999999</v>
      </c>
      <c r="CR11">
        <v>49</v>
      </c>
      <c r="CS11">
        <v>2.644170423210781E-3</v>
      </c>
      <c r="CT11">
        <v>8.3323709002279932E-3</v>
      </c>
      <c r="CU11">
        <v>3.9015075658379417E-2</v>
      </c>
      <c r="CV11">
        <f t="shared" si="19"/>
        <v>0.12635263871999999</v>
      </c>
      <c r="CW11">
        <v>49</v>
      </c>
      <c r="CX11">
        <v>6.3349376538117906E-4</v>
      </c>
      <c r="CY11">
        <v>-4.4934438507584981E-3</v>
      </c>
      <c r="CZ11">
        <v>3.7227503104894241E-2</v>
      </c>
      <c r="DA11">
        <f t="shared" si="20"/>
        <v>0.12635263871999999</v>
      </c>
    </row>
    <row r="12" spans="1:105" x14ac:dyDescent="0.4">
      <c r="A12">
        <v>50</v>
      </c>
      <c r="B12">
        <v>-9.7321836746587648E-3</v>
      </c>
      <c r="C12">
        <v>2.6315798062432602E-4</v>
      </c>
      <c r="D12">
        <v>7.5492302392163743E-2</v>
      </c>
      <c r="E12">
        <f t="shared" si="0"/>
        <v>0.12635263871999999</v>
      </c>
      <c r="F12">
        <v>50</v>
      </c>
      <c r="G12">
        <v>-1.0395234021520089E-2</v>
      </c>
      <c r="H12">
        <v>-9.4081471283685193E-3</v>
      </c>
      <c r="I12">
        <v>7.2854547763191127E-2</v>
      </c>
      <c r="J12">
        <f t="shared" si="1"/>
        <v>0.12635263871999999</v>
      </c>
      <c r="K12">
        <v>50</v>
      </c>
      <c r="L12">
        <v>8.4045986193689338E-3</v>
      </c>
      <c r="M12">
        <v>-1.2384394237217389E-3</v>
      </c>
      <c r="N12">
        <v>9.1914159815268445E-2</v>
      </c>
      <c r="O12">
        <f t="shared" si="2"/>
        <v>0.12635263871999999</v>
      </c>
      <c r="P12">
        <v>50</v>
      </c>
      <c r="Q12">
        <v>-4.4552967886523891E-3</v>
      </c>
      <c r="R12">
        <v>5.872655763233617E-3</v>
      </c>
      <c r="S12">
        <v>8.6724175282901952E-2</v>
      </c>
      <c r="T12">
        <f t="shared" si="3"/>
        <v>0.12635263871999999</v>
      </c>
      <c r="U12">
        <v>50</v>
      </c>
      <c r="V12">
        <v>-5.4621651240446944E-3</v>
      </c>
      <c r="W12">
        <v>-2.239997072646088E-3</v>
      </c>
      <c r="X12">
        <v>8.5512048797329293E-2</v>
      </c>
      <c r="Y12">
        <f t="shared" si="4"/>
        <v>0.12635263871999999</v>
      </c>
      <c r="Z12">
        <v>50</v>
      </c>
      <c r="AA12">
        <v>2.7875919923182821E-3</v>
      </c>
      <c r="AB12">
        <v>1.9469148985653471E-4</v>
      </c>
      <c r="AC12">
        <v>0.1005402143590181</v>
      </c>
      <c r="AD12">
        <f t="shared" si="5"/>
        <v>0.12635263871999999</v>
      </c>
      <c r="AE12">
        <v>50</v>
      </c>
      <c r="AF12">
        <v>1.9753341509183768E-3</v>
      </c>
      <c r="AG12">
        <v>1.747627090910699E-3</v>
      </c>
      <c r="AH12">
        <v>9.1883382806380684E-2</v>
      </c>
      <c r="AI12">
        <f t="shared" si="6"/>
        <v>0.12635263871999999</v>
      </c>
      <c r="AJ12">
        <v>50</v>
      </c>
      <c r="AK12">
        <v>1.7609089775546378E-2</v>
      </c>
      <c r="AL12">
        <v>3.6418497202644669E-3</v>
      </c>
      <c r="AM12">
        <v>6.2301227262492841E-2</v>
      </c>
      <c r="AN12">
        <f t="shared" si="7"/>
        <v>0.12635263871999999</v>
      </c>
      <c r="AO12">
        <v>50</v>
      </c>
      <c r="AP12">
        <v>2.2203676527176078E-3</v>
      </c>
      <c r="AQ12">
        <v>9.0254743356266206E-3</v>
      </c>
      <c r="AR12">
        <v>9.1768496337427036E-2</v>
      </c>
      <c r="AS12">
        <f t="shared" si="8"/>
        <v>0.12635263871999999</v>
      </c>
      <c r="AT12">
        <v>50</v>
      </c>
      <c r="AU12">
        <v>-4.9708535122690986E-3</v>
      </c>
      <c r="AV12">
        <v>3.9555314772899107E-3</v>
      </c>
      <c r="AW12">
        <v>6.4104874479001109E-2</v>
      </c>
      <c r="AX12">
        <f t="shared" si="9"/>
        <v>0.12635263871999999</v>
      </c>
      <c r="AY12">
        <v>50</v>
      </c>
      <c r="AZ12">
        <v>-2.9870296708394421E-3</v>
      </c>
      <c r="BA12">
        <v>4.5510789646381394E-3</v>
      </c>
      <c r="BB12">
        <v>8.6441918386391189E-2</v>
      </c>
      <c r="BC12">
        <f t="shared" si="10"/>
        <v>0.12635263871999999</v>
      </c>
      <c r="BD12">
        <v>50</v>
      </c>
      <c r="BE12">
        <v>-2.2537795122077298E-3</v>
      </c>
      <c r="BF12">
        <v>-4.5829743309298739E-3</v>
      </c>
      <c r="BG12">
        <v>7.7457870063189466E-2</v>
      </c>
      <c r="BH12">
        <f t="shared" si="11"/>
        <v>0.12635263871999999</v>
      </c>
      <c r="BI12">
        <v>50</v>
      </c>
      <c r="BJ12">
        <v>4.2740862648383308E-3</v>
      </c>
      <c r="BK12">
        <v>-3.6770816738366862E-4</v>
      </c>
      <c r="BL12">
        <v>8.2469747269968113E-2</v>
      </c>
      <c r="BM12">
        <f t="shared" si="12"/>
        <v>0.12635263871999999</v>
      </c>
      <c r="BN12">
        <v>50</v>
      </c>
      <c r="BO12">
        <v>2.5275728988676332E-3</v>
      </c>
      <c r="BP12">
        <v>1.896086203850034E-3</v>
      </c>
      <c r="BQ12">
        <v>7.6374187678158109E-2</v>
      </c>
      <c r="BR12">
        <f t="shared" si="13"/>
        <v>0.12635263871999999</v>
      </c>
      <c r="BS12">
        <v>50</v>
      </c>
      <c r="BT12">
        <v>-9.5745158098784681E-4</v>
      </c>
      <c r="BU12">
        <v>6.7082365272636837E-4</v>
      </c>
      <c r="BV12">
        <v>6.9786500967542853E-2</v>
      </c>
      <c r="BW12">
        <f t="shared" si="14"/>
        <v>0.12635263871999999</v>
      </c>
      <c r="BX12">
        <v>50</v>
      </c>
      <c r="BY12">
        <v>5.1358950476448999E-3</v>
      </c>
      <c r="BZ12">
        <v>-4.6678940589010703E-3</v>
      </c>
      <c r="CA12">
        <v>7.6677461400142033E-2</v>
      </c>
      <c r="CB12">
        <f t="shared" si="15"/>
        <v>0.12635263871999999</v>
      </c>
      <c r="CC12">
        <v>50</v>
      </c>
      <c r="CD12">
        <v>1.8252805541663229E-2</v>
      </c>
      <c r="CE12">
        <v>6.2005915253261646E-3</v>
      </c>
      <c r="CF12">
        <v>6.0605959005807973E-2</v>
      </c>
      <c r="CG12">
        <f t="shared" si="16"/>
        <v>0.12635263871999999</v>
      </c>
      <c r="CH12">
        <v>50</v>
      </c>
      <c r="CI12">
        <v>1.9429558178862571E-3</v>
      </c>
      <c r="CJ12">
        <v>-2.0182928280287281E-3</v>
      </c>
      <c r="CK12">
        <v>6.031141692658766E-2</v>
      </c>
      <c r="CL12">
        <f t="shared" si="17"/>
        <v>0.12635263871999999</v>
      </c>
      <c r="CM12">
        <v>50</v>
      </c>
      <c r="CN12">
        <v>-2.2971510188261948E-3</v>
      </c>
      <c r="CO12">
        <v>-2.0653477458484911E-4</v>
      </c>
      <c r="CP12">
        <v>4.7526406102656717E-2</v>
      </c>
      <c r="CQ12">
        <f t="shared" si="18"/>
        <v>0.12635263871999999</v>
      </c>
      <c r="CR12">
        <v>50</v>
      </c>
      <c r="CS12">
        <v>9.6352353563466052E-4</v>
      </c>
      <c r="CT12">
        <v>-9.2630725821782767E-4</v>
      </c>
      <c r="CU12">
        <v>5.3188780318163043E-2</v>
      </c>
      <c r="CV12">
        <f t="shared" si="19"/>
        <v>0.12635263871999999</v>
      </c>
      <c r="CW12">
        <v>50</v>
      </c>
      <c r="CX12">
        <v>8.5263533714625746E-3</v>
      </c>
      <c r="CY12">
        <v>-2.309858038185088E-3</v>
      </c>
      <c r="CZ12">
        <v>6.7113025080475355E-2</v>
      </c>
      <c r="DA12">
        <f t="shared" si="20"/>
        <v>0.12635263871999999</v>
      </c>
    </row>
    <row r="13" spans="1:105" x14ac:dyDescent="0.4">
      <c r="A13">
        <v>51</v>
      </c>
      <c r="B13">
        <v>5.7230538571140005E-4</v>
      </c>
      <c r="C13">
        <v>2.0460261394256211E-3</v>
      </c>
      <c r="D13">
        <v>8.8905279422804614E-2</v>
      </c>
      <c r="E13">
        <f t="shared" si="0"/>
        <v>0.12635263871999999</v>
      </c>
      <c r="F13">
        <v>51</v>
      </c>
      <c r="G13">
        <v>-7.6506072931003151E-3</v>
      </c>
      <c r="H13">
        <v>6.9678731089015114E-3</v>
      </c>
      <c r="I13">
        <v>6.2643727948639927E-2</v>
      </c>
      <c r="J13">
        <f t="shared" si="1"/>
        <v>0.12635263871999999</v>
      </c>
      <c r="K13">
        <v>51</v>
      </c>
      <c r="L13">
        <v>4.9464335543754484E-3</v>
      </c>
      <c r="M13">
        <v>-3.9476545224210614E-3</v>
      </c>
      <c r="N13">
        <v>8.3485384390365194E-2</v>
      </c>
      <c r="O13">
        <f t="shared" si="2"/>
        <v>0.12635263871999999</v>
      </c>
      <c r="P13">
        <v>51</v>
      </c>
      <c r="Q13">
        <v>2.62398046164146E-3</v>
      </c>
      <c r="R13">
        <v>-6.07486972339885E-4</v>
      </c>
      <c r="S13">
        <v>9.0880066582062255E-2</v>
      </c>
      <c r="T13">
        <f t="shared" si="3"/>
        <v>0.12635263871999999</v>
      </c>
      <c r="U13">
        <v>51</v>
      </c>
      <c r="V13">
        <v>1.8546293112861711E-3</v>
      </c>
      <c r="W13">
        <v>-2.6611757100431081E-3</v>
      </c>
      <c r="X13">
        <v>7.8880108924698392E-2</v>
      </c>
      <c r="Y13">
        <f t="shared" si="4"/>
        <v>0.12635263871999999</v>
      </c>
      <c r="Z13">
        <v>51</v>
      </c>
      <c r="AA13">
        <v>2.2531241560779891E-3</v>
      </c>
      <c r="AB13">
        <v>4.0819905796645618E-3</v>
      </c>
      <c r="AC13">
        <v>9.4902406300734293E-2</v>
      </c>
      <c r="AD13">
        <f t="shared" si="5"/>
        <v>0.12635263871999999</v>
      </c>
      <c r="AE13">
        <v>51</v>
      </c>
      <c r="AF13">
        <v>1.392693114430441E-3</v>
      </c>
      <c r="AG13">
        <v>-2.1674458923401471E-4</v>
      </c>
      <c r="AH13">
        <v>7.9856378618697724E-2</v>
      </c>
      <c r="AI13">
        <f t="shared" si="6"/>
        <v>0.12635263871999999</v>
      </c>
      <c r="AJ13">
        <v>51</v>
      </c>
      <c r="AK13">
        <v>7.0632682668064139E-3</v>
      </c>
      <c r="AL13">
        <v>4.6552335255461551E-4</v>
      </c>
      <c r="AM13">
        <v>8.1663355452606695E-2</v>
      </c>
      <c r="AN13">
        <f t="shared" si="7"/>
        <v>0.12635263871999999</v>
      </c>
      <c r="AO13">
        <v>51</v>
      </c>
      <c r="AP13">
        <v>1.6267675448127059E-3</v>
      </c>
      <c r="AQ13">
        <v>-2.771407365636306E-3</v>
      </c>
      <c r="AR13">
        <v>8.6587950619766804E-2</v>
      </c>
      <c r="AS13">
        <f t="shared" si="8"/>
        <v>0.12635263871999999</v>
      </c>
      <c r="AT13">
        <v>51</v>
      </c>
      <c r="AU13">
        <v>5.9577326037219243E-3</v>
      </c>
      <c r="AV13">
        <v>-2.928809039969569E-3</v>
      </c>
      <c r="AW13">
        <v>8.5655181519683529E-2</v>
      </c>
      <c r="AX13">
        <f t="shared" si="9"/>
        <v>0.12635263871999999</v>
      </c>
      <c r="AY13">
        <v>51</v>
      </c>
      <c r="AZ13">
        <v>-5.411861146058137E-4</v>
      </c>
      <c r="BA13">
        <v>1.283091548492428E-3</v>
      </c>
      <c r="BB13">
        <v>8.6761239236705354E-2</v>
      </c>
      <c r="BC13">
        <f t="shared" si="10"/>
        <v>0.12635263871999999</v>
      </c>
      <c r="BD13">
        <v>51</v>
      </c>
      <c r="BE13">
        <v>6.1416585369750342E-3</v>
      </c>
      <c r="BF13">
        <v>2.6861840349174651E-4</v>
      </c>
      <c r="BG13">
        <v>8.369954757550753E-2</v>
      </c>
      <c r="BH13">
        <f t="shared" si="11"/>
        <v>0.12635263871999999</v>
      </c>
      <c r="BI13">
        <v>51</v>
      </c>
      <c r="BJ13">
        <v>2.8822692135592608E-3</v>
      </c>
      <c r="BK13">
        <v>-3.9414780820653871E-4</v>
      </c>
      <c r="BL13">
        <v>7.1544951846167604E-2</v>
      </c>
      <c r="BM13">
        <f t="shared" si="12"/>
        <v>0.12635263871999999</v>
      </c>
      <c r="BN13">
        <v>51</v>
      </c>
      <c r="BO13">
        <v>1.951215694634887E-3</v>
      </c>
      <c r="BP13">
        <v>-3.320009499504872E-3</v>
      </c>
      <c r="BQ13">
        <v>5.4614842116140323E-2</v>
      </c>
      <c r="BR13">
        <f t="shared" si="13"/>
        <v>0.12635263871999999</v>
      </c>
      <c r="BS13">
        <v>51</v>
      </c>
      <c r="BT13">
        <v>1.9119711701514541E-3</v>
      </c>
      <c r="BU13">
        <v>-8.8505480999672933E-4</v>
      </c>
      <c r="BV13">
        <v>7.2422809538683672E-2</v>
      </c>
      <c r="BW13">
        <f t="shared" si="14"/>
        <v>0.12635263871999999</v>
      </c>
      <c r="BX13">
        <v>51</v>
      </c>
      <c r="BY13">
        <v>2.9418512349554801E-3</v>
      </c>
      <c r="BZ13">
        <v>2.6787019728260449E-3</v>
      </c>
      <c r="CA13">
        <v>6.4695113202707058E-2</v>
      </c>
      <c r="CB13">
        <f t="shared" si="15"/>
        <v>0.12635263871999999</v>
      </c>
      <c r="CC13">
        <v>51</v>
      </c>
      <c r="CD13">
        <v>1.6095395827265711E-3</v>
      </c>
      <c r="CE13">
        <v>2.0622167647270989E-3</v>
      </c>
      <c r="CF13">
        <v>7.6375852846949394E-2</v>
      </c>
      <c r="CG13">
        <f t="shared" si="16"/>
        <v>0.12635263871999999</v>
      </c>
      <c r="CH13">
        <v>51</v>
      </c>
      <c r="CI13">
        <v>4.7588795706731317E-3</v>
      </c>
      <c r="CJ13">
        <v>3.6135335879324279E-3</v>
      </c>
      <c r="CK13">
        <v>5.0036413527824453E-2</v>
      </c>
      <c r="CL13">
        <f t="shared" si="17"/>
        <v>0.12635263871999999</v>
      </c>
      <c r="CM13">
        <v>51</v>
      </c>
      <c r="CN13">
        <v>3.8557133244282118E-4</v>
      </c>
      <c r="CO13">
        <v>3.4710550992099552E-3</v>
      </c>
      <c r="CP13">
        <v>5.0678136954240408E-2</v>
      </c>
      <c r="CQ13">
        <f t="shared" si="18"/>
        <v>0.12635263871999999</v>
      </c>
      <c r="CR13">
        <v>51</v>
      </c>
      <c r="CS13">
        <v>2.0437583192073972E-3</v>
      </c>
      <c r="CT13">
        <v>-2.6717537879405559E-3</v>
      </c>
      <c r="CU13">
        <v>6.2113540373731367E-2</v>
      </c>
      <c r="CV13">
        <f t="shared" si="19"/>
        <v>0.12635263871999999</v>
      </c>
      <c r="CW13">
        <v>51</v>
      </c>
      <c r="CX13">
        <v>6.8333106494677014E-3</v>
      </c>
      <c r="CY13">
        <v>3.1891388939875921E-3</v>
      </c>
      <c r="CZ13">
        <v>5.1876353106125331E-2</v>
      </c>
      <c r="DA13">
        <f t="shared" si="20"/>
        <v>0.12635263871999999</v>
      </c>
    </row>
    <row r="14" spans="1:105" x14ac:dyDescent="0.4">
      <c r="A14">
        <v>52</v>
      </c>
      <c r="B14">
        <v>-2.717086099184942E-3</v>
      </c>
      <c r="C14">
        <v>1.412998131936038E-3</v>
      </c>
      <c r="D14">
        <v>9.0520497385861903E-2</v>
      </c>
      <c r="E14">
        <f t="shared" si="0"/>
        <v>0.12635263871999999</v>
      </c>
      <c r="F14">
        <v>52</v>
      </c>
      <c r="G14">
        <v>8.9640175271173193E-4</v>
      </c>
      <c r="H14">
        <v>1.7659973323952809E-4</v>
      </c>
      <c r="I14">
        <v>8.8210918927581011E-2</v>
      </c>
      <c r="J14">
        <f t="shared" si="1"/>
        <v>0.12635263871999999</v>
      </c>
      <c r="K14">
        <v>52</v>
      </c>
      <c r="L14">
        <v>1.696665696709467E-3</v>
      </c>
      <c r="M14">
        <v>-3.592253117497857E-3</v>
      </c>
      <c r="N14">
        <v>9.623459345478122E-2</v>
      </c>
      <c r="O14">
        <f t="shared" si="2"/>
        <v>0.12635263871999999</v>
      </c>
      <c r="P14">
        <v>52</v>
      </c>
      <c r="Q14">
        <v>-3.8385824620697038E-3</v>
      </c>
      <c r="R14">
        <v>2.8147658468137761E-3</v>
      </c>
      <c r="S14">
        <v>8.489437180477509E-2</v>
      </c>
      <c r="T14">
        <f t="shared" si="3"/>
        <v>0.12635263871999999</v>
      </c>
      <c r="U14">
        <v>52</v>
      </c>
      <c r="V14">
        <v>6.5531867273565542E-3</v>
      </c>
      <c r="W14">
        <v>-4.0753752826384881E-3</v>
      </c>
      <c r="X14">
        <v>7.9288083505798468E-2</v>
      </c>
      <c r="Y14">
        <f t="shared" si="4"/>
        <v>0.12635263871999999</v>
      </c>
      <c r="Z14">
        <v>52</v>
      </c>
      <c r="AA14">
        <v>5.0969574108287218E-3</v>
      </c>
      <c r="AB14">
        <v>-3.5463323345385029E-3</v>
      </c>
      <c r="AC14">
        <v>9.7403884309357272E-2</v>
      </c>
      <c r="AD14">
        <f t="shared" si="5"/>
        <v>0.12635263871999999</v>
      </c>
      <c r="AE14">
        <v>52</v>
      </c>
      <c r="AF14">
        <v>6.8040966882846748E-3</v>
      </c>
      <c r="AG14">
        <v>-2.6779137225398219E-3</v>
      </c>
      <c r="AH14">
        <v>8.6762389784241611E-2</v>
      </c>
      <c r="AI14">
        <f t="shared" si="6"/>
        <v>0.12635263871999999</v>
      </c>
      <c r="AJ14">
        <v>52</v>
      </c>
      <c r="AK14">
        <v>1.2693599359060151E-3</v>
      </c>
      <c r="AL14">
        <v>3.014041454068553E-3</v>
      </c>
      <c r="AM14">
        <v>0.10428493586715221</v>
      </c>
      <c r="AN14">
        <f t="shared" si="7"/>
        <v>0.12635263871999999</v>
      </c>
      <c r="AO14">
        <v>52</v>
      </c>
      <c r="AP14">
        <v>1.7426932776086959E-4</v>
      </c>
      <c r="AQ14">
        <v>-3.779053615237954E-3</v>
      </c>
      <c r="AR14">
        <v>0.1009388023832318</v>
      </c>
      <c r="AS14">
        <f t="shared" si="8"/>
        <v>0.12635263871999999</v>
      </c>
      <c r="AT14">
        <v>52</v>
      </c>
      <c r="AU14">
        <v>-6.9157876757014957E-4</v>
      </c>
      <c r="AV14">
        <v>9.4109081090244847E-3</v>
      </c>
      <c r="AW14">
        <v>7.5000983358004564E-2</v>
      </c>
      <c r="AX14">
        <f t="shared" si="9"/>
        <v>0.12635263871999999</v>
      </c>
      <c r="AY14">
        <v>52</v>
      </c>
      <c r="AZ14">
        <v>6.7047925490935139E-3</v>
      </c>
      <c r="BA14">
        <v>-5.3162618601945164E-3</v>
      </c>
      <c r="BB14">
        <v>9.3568867465602931E-2</v>
      </c>
      <c r="BC14">
        <f t="shared" si="10"/>
        <v>0.12635263871999999</v>
      </c>
      <c r="BD14">
        <v>52</v>
      </c>
      <c r="BE14">
        <v>-7.6107959232706909E-3</v>
      </c>
      <c r="BF14">
        <v>-6.9650938940700666E-3</v>
      </c>
      <c r="BG14">
        <v>8.7945435627489937E-2</v>
      </c>
      <c r="BH14">
        <f t="shared" si="11"/>
        <v>0.12635263871999999</v>
      </c>
      <c r="BI14">
        <v>52</v>
      </c>
      <c r="BJ14">
        <v>-5.2932392627368452E-3</v>
      </c>
      <c r="BK14">
        <v>2.6206005129660891E-3</v>
      </c>
      <c r="BL14">
        <v>7.6076315563992011E-2</v>
      </c>
      <c r="BM14">
        <f t="shared" si="12"/>
        <v>0.12635263871999999</v>
      </c>
      <c r="BN14">
        <v>52</v>
      </c>
      <c r="BO14">
        <v>5.000682424484139E-3</v>
      </c>
      <c r="BP14">
        <v>-4.0287443677688266E-3</v>
      </c>
      <c r="BQ14">
        <v>7.967530778015193E-2</v>
      </c>
      <c r="BR14">
        <f t="shared" si="13"/>
        <v>0.12635263871999999</v>
      </c>
      <c r="BS14">
        <v>52</v>
      </c>
      <c r="BT14">
        <v>2.890821899803598E-3</v>
      </c>
      <c r="BU14">
        <v>4.1594185349411129E-3</v>
      </c>
      <c r="BV14">
        <v>8.0282794674439023E-2</v>
      </c>
      <c r="BW14">
        <f t="shared" si="14"/>
        <v>0.12635263871999999</v>
      </c>
      <c r="BX14">
        <v>52</v>
      </c>
      <c r="BY14">
        <v>-5.2885070307700449E-3</v>
      </c>
      <c r="BZ14">
        <v>3.406691668270144E-3</v>
      </c>
      <c r="CA14">
        <v>5.6231326357415339E-2</v>
      </c>
      <c r="CB14">
        <f t="shared" si="15"/>
        <v>0.12635263871999999</v>
      </c>
      <c r="CC14">
        <v>52</v>
      </c>
      <c r="CD14">
        <v>6.3282229067379851E-4</v>
      </c>
      <c r="CE14">
        <v>-6.8310715228996448E-3</v>
      </c>
      <c r="CF14">
        <v>8.3042679840827166E-2</v>
      </c>
      <c r="CG14">
        <f t="shared" si="16"/>
        <v>0.12635263871999999</v>
      </c>
      <c r="CH14">
        <v>52</v>
      </c>
      <c r="CI14">
        <v>-6.9824931694128459E-3</v>
      </c>
      <c r="CJ14">
        <v>3.4645775510151211E-3</v>
      </c>
      <c r="CK14">
        <v>7.0924833331467152E-2</v>
      </c>
      <c r="CL14">
        <f t="shared" si="17"/>
        <v>0.12635263871999999</v>
      </c>
      <c r="CM14">
        <v>52</v>
      </c>
      <c r="CN14">
        <v>1.157046026066893E-2</v>
      </c>
      <c r="CO14">
        <v>-9.5696645294408519E-4</v>
      </c>
      <c r="CP14">
        <v>5.9662158637817611E-2</v>
      </c>
      <c r="CQ14">
        <f t="shared" si="18"/>
        <v>0.12635263871999999</v>
      </c>
      <c r="CR14">
        <v>52</v>
      </c>
      <c r="CS14">
        <v>-3.7900567868841013E-4</v>
      </c>
      <c r="CT14">
        <v>6.0994270697840392E-4</v>
      </c>
      <c r="CU14">
        <v>7.6975689416202586E-2</v>
      </c>
      <c r="CV14">
        <f t="shared" si="19"/>
        <v>0.12635263871999999</v>
      </c>
      <c r="CW14">
        <v>52</v>
      </c>
      <c r="CX14">
        <v>1.3879995496796711E-2</v>
      </c>
      <c r="CY14">
        <v>5.4674382300892092E-4</v>
      </c>
      <c r="CZ14">
        <v>6.4344530627494637E-2</v>
      </c>
      <c r="DA14">
        <f t="shared" si="20"/>
        <v>0.12635263871999999</v>
      </c>
    </row>
    <row r="15" spans="1:105" x14ac:dyDescent="0.4">
      <c r="A15">
        <v>53</v>
      </c>
      <c r="B15">
        <v>1.8917089180235051E-3</v>
      </c>
      <c r="C15">
        <v>6.9019271188404153E-3</v>
      </c>
      <c r="D15">
        <v>8.1974876318420986E-2</v>
      </c>
      <c r="E15">
        <f t="shared" si="0"/>
        <v>0.12635263871999999</v>
      </c>
      <c r="F15">
        <v>53</v>
      </c>
      <c r="G15">
        <v>-4.19394093128664E-3</v>
      </c>
      <c r="H15">
        <v>-9.6033633885369545E-3</v>
      </c>
      <c r="I15">
        <v>8.4337959320013506E-2</v>
      </c>
      <c r="J15">
        <f t="shared" si="1"/>
        <v>0.12635263871999999</v>
      </c>
      <c r="K15">
        <v>53</v>
      </c>
      <c r="L15">
        <v>9.6772097168244912E-3</v>
      </c>
      <c r="M15">
        <v>-1.2640793537402519E-2</v>
      </c>
      <c r="N15">
        <v>7.779842376137569E-2</v>
      </c>
      <c r="O15">
        <f t="shared" si="2"/>
        <v>0.12635263871999999</v>
      </c>
      <c r="P15">
        <v>53</v>
      </c>
      <c r="Q15">
        <v>8.4490035197935364E-3</v>
      </c>
      <c r="R15">
        <v>-1.5292591479263581E-3</v>
      </c>
      <c r="S15">
        <v>6.935185404678551E-2</v>
      </c>
      <c r="T15">
        <f t="shared" si="3"/>
        <v>0.12635263871999999</v>
      </c>
      <c r="U15">
        <v>53</v>
      </c>
      <c r="V15">
        <v>-1.8660640367570091E-3</v>
      </c>
      <c r="W15">
        <v>-3.1942402712581558E-3</v>
      </c>
      <c r="X15">
        <v>8.0818802832395453E-2</v>
      </c>
      <c r="Y15">
        <f t="shared" si="4"/>
        <v>0.12635263871999999</v>
      </c>
      <c r="Z15">
        <v>53</v>
      </c>
      <c r="AA15">
        <v>5.0148312384101883E-3</v>
      </c>
      <c r="AB15">
        <v>-1.783368288341175E-3</v>
      </c>
      <c r="AC15">
        <v>8.8933518794555966E-2</v>
      </c>
      <c r="AD15">
        <f t="shared" si="5"/>
        <v>0.12635263871999999</v>
      </c>
      <c r="AE15">
        <v>53</v>
      </c>
      <c r="AF15">
        <v>-2.1430553397817791E-3</v>
      </c>
      <c r="AG15">
        <v>-1.1780957792571431E-3</v>
      </c>
      <c r="AH15">
        <v>7.7935236369070654E-2</v>
      </c>
      <c r="AI15">
        <f t="shared" si="6"/>
        <v>0.12635263871999999</v>
      </c>
      <c r="AJ15">
        <v>53</v>
      </c>
      <c r="AK15">
        <v>-1.952233088748339E-3</v>
      </c>
      <c r="AL15">
        <v>2.6157197557143469E-3</v>
      </c>
      <c r="AM15">
        <v>9.4500070178841128E-2</v>
      </c>
      <c r="AN15">
        <f t="shared" si="7"/>
        <v>0.12635263871999999</v>
      </c>
      <c r="AO15">
        <v>53</v>
      </c>
      <c r="AP15">
        <v>-7.0645020109052527E-3</v>
      </c>
      <c r="AQ15">
        <v>-2.8604137656811591E-3</v>
      </c>
      <c r="AR15">
        <v>7.4443226396139539E-2</v>
      </c>
      <c r="AS15">
        <f t="shared" si="8"/>
        <v>0.12635263871999999</v>
      </c>
      <c r="AT15">
        <v>53</v>
      </c>
      <c r="AU15">
        <v>1.408685608960409E-3</v>
      </c>
      <c r="AV15">
        <v>1.519593594808007E-3</v>
      </c>
      <c r="AW15">
        <v>9.3581453527312716E-2</v>
      </c>
      <c r="AX15">
        <f t="shared" si="9"/>
        <v>0.12635263871999999</v>
      </c>
      <c r="AY15">
        <v>53</v>
      </c>
      <c r="AZ15">
        <v>4.6843272676896494E-3</v>
      </c>
      <c r="BA15">
        <v>6.5321579693154155E-4</v>
      </c>
      <c r="BB15">
        <v>7.4364552025439887E-2</v>
      </c>
      <c r="BC15">
        <f t="shared" si="10"/>
        <v>0.12635263871999999</v>
      </c>
      <c r="BD15">
        <v>53</v>
      </c>
      <c r="BE15">
        <v>-6.930594569176371E-3</v>
      </c>
      <c r="BF15">
        <v>-3.5580876204238869E-3</v>
      </c>
      <c r="BG15">
        <v>8.3665227062378875E-2</v>
      </c>
      <c r="BH15">
        <f t="shared" si="11"/>
        <v>0.12635263871999999</v>
      </c>
      <c r="BI15">
        <v>53</v>
      </c>
      <c r="BJ15">
        <v>-6.8655486767878757E-5</v>
      </c>
      <c r="BK15">
        <v>1.1646758058749219E-3</v>
      </c>
      <c r="BL15">
        <v>8.3027135068257277E-2</v>
      </c>
      <c r="BM15">
        <f t="shared" si="12"/>
        <v>0.12635263871999999</v>
      </c>
      <c r="BN15">
        <v>53</v>
      </c>
      <c r="BO15">
        <v>5.4319383827808538E-3</v>
      </c>
      <c r="BP15">
        <v>3.101050555535635E-3</v>
      </c>
      <c r="BQ15">
        <v>8.7032190559700157E-2</v>
      </c>
      <c r="BR15">
        <f t="shared" si="13"/>
        <v>0.12635263871999999</v>
      </c>
      <c r="BS15">
        <v>53</v>
      </c>
      <c r="BT15">
        <v>-1.597303587025126E-3</v>
      </c>
      <c r="BU15">
        <v>2.5940984942542148E-3</v>
      </c>
      <c r="BV15">
        <v>6.5719408996337658E-2</v>
      </c>
      <c r="BW15">
        <f t="shared" si="14"/>
        <v>0.12635263871999999</v>
      </c>
      <c r="BX15">
        <v>53</v>
      </c>
      <c r="BY15">
        <v>-1.455371626774506E-3</v>
      </c>
      <c r="BZ15">
        <v>-3.2068664734665308E-3</v>
      </c>
      <c r="CA15">
        <v>6.2351733964271412E-2</v>
      </c>
      <c r="CB15">
        <f t="shared" si="15"/>
        <v>0.12635263871999999</v>
      </c>
      <c r="CC15">
        <v>53</v>
      </c>
      <c r="CD15">
        <v>-5.470421093276715E-3</v>
      </c>
      <c r="CE15">
        <v>8.1667187493595359E-4</v>
      </c>
      <c r="CF15">
        <v>7.0241206135555734E-2</v>
      </c>
      <c r="CG15">
        <f t="shared" si="16"/>
        <v>0.12635263871999999</v>
      </c>
      <c r="CH15">
        <v>53</v>
      </c>
      <c r="CI15">
        <v>-2.699178965451477E-3</v>
      </c>
      <c r="CJ15">
        <v>4.9331718276508386E-3</v>
      </c>
      <c r="CK15">
        <v>4.5386979385731163E-2</v>
      </c>
      <c r="CL15">
        <f t="shared" si="17"/>
        <v>0.12635263871999999</v>
      </c>
      <c r="CM15">
        <v>53</v>
      </c>
      <c r="CN15">
        <v>7.0955742039302758E-3</v>
      </c>
      <c r="CO15">
        <v>4.1893690844389854E-3</v>
      </c>
      <c r="CP15">
        <v>6.9148407629963951E-2</v>
      </c>
      <c r="CQ15">
        <f t="shared" si="18"/>
        <v>0.12635263871999999</v>
      </c>
      <c r="CR15">
        <v>53</v>
      </c>
      <c r="CS15">
        <v>9.0468859967626995E-3</v>
      </c>
      <c r="CT15">
        <v>8.698599624843296E-4</v>
      </c>
      <c r="CU15">
        <v>7.3249670815246665E-2</v>
      </c>
      <c r="CV15">
        <f t="shared" si="19"/>
        <v>0.12635263871999999</v>
      </c>
      <c r="CW15">
        <v>53</v>
      </c>
      <c r="CX15">
        <v>2.9134231716169369E-3</v>
      </c>
      <c r="CY15">
        <v>-5.5661747008769087E-3</v>
      </c>
      <c r="CZ15">
        <v>6.7535581337951914E-2</v>
      </c>
      <c r="DA15">
        <f t="shared" si="20"/>
        <v>0.12635263871999999</v>
      </c>
    </row>
    <row r="16" spans="1:105" x14ac:dyDescent="0.4">
      <c r="A16">
        <v>54</v>
      </c>
      <c r="B16">
        <v>7.7331376008494407E-3</v>
      </c>
      <c r="C16">
        <v>-2.3971598523119609E-3</v>
      </c>
      <c r="D16">
        <v>7.7355386457826025E-2</v>
      </c>
      <c r="E16">
        <f t="shared" si="0"/>
        <v>0.12635263871999999</v>
      </c>
      <c r="F16">
        <v>54</v>
      </c>
      <c r="G16">
        <v>-5.8292873581639515E-4</v>
      </c>
      <c r="H16">
        <v>3.104784112743759E-3</v>
      </c>
      <c r="I16">
        <v>9.5494310017177952E-2</v>
      </c>
      <c r="J16">
        <f t="shared" si="1"/>
        <v>0.12635263871999999</v>
      </c>
      <c r="K16">
        <v>54</v>
      </c>
      <c r="L16">
        <v>-3.6760156571020628E-3</v>
      </c>
      <c r="M16">
        <v>8.8524530002179278E-4</v>
      </c>
      <c r="N16">
        <v>6.6632106471958399E-2</v>
      </c>
      <c r="O16">
        <f t="shared" si="2"/>
        <v>0.12635263871999999</v>
      </c>
      <c r="P16">
        <v>54</v>
      </c>
      <c r="Q16">
        <v>-2.262501605429955E-3</v>
      </c>
      <c r="R16">
        <v>2.669850787976743E-3</v>
      </c>
      <c r="S16">
        <v>5.8399099937875183E-2</v>
      </c>
      <c r="T16">
        <f t="shared" si="3"/>
        <v>0.12635263871999999</v>
      </c>
      <c r="U16">
        <v>54</v>
      </c>
      <c r="V16">
        <v>1.0680913980928069E-3</v>
      </c>
      <c r="W16">
        <v>8.5876794917305477E-3</v>
      </c>
      <c r="X16">
        <v>7.5710531180396931E-2</v>
      </c>
      <c r="Y16">
        <f t="shared" si="4"/>
        <v>0.12635263871999999</v>
      </c>
      <c r="Z16">
        <v>54</v>
      </c>
      <c r="AA16">
        <v>2.2711147755766999E-3</v>
      </c>
      <c r="AB16">
        <v>4.7778047734411418E-4</v>
      </c>
      <c r="AC16">
        <v>9.083219898890936E-2</v>
      </c>
      <c r="AD16">
        <f t="shared" si="5"/>
        <v>0.12635263871999999</v>
      </c>
      <c r="AE16">
        <v>54</v>
      </c>
      <c r="AF16">
        <v>-2.5853012163683082E-3</v>
      </c>
      <c r="AG16">
        <v>7.7352650839605233E-5</v>
      </c>
      <c r="AH16">
        <v>8.7772179765571334E-2</v>
      </c>
      <c r="AI16">
        <f t="shared" si="6"/>
        <v>0.12635263871999999</v>
      </c>
      <c r="AJ16">
        <v>54</v>
      </c>
      <c r="AK16">
        <v>-2.98483461782139E-3</v>
      </c>
      <c r="AL16">
        <v>1.081422168261043E-3</v>
      </c>
      <c r="AM16">
        <v>7.2819921288102898E-2</v>
      </c>
      <c r="AN16">
        <f t="shared" si="7"/>
        <v>0.12635263871999999</v>
      </c>
      <c r="AO16">
        <v>54</v>
      </c>
      <c r="AP16">
        <v>-7.8578857193469954E-3</v>
      </c>
      <c r="AQ16">
        <v>1.736366317901617E-3</v>
      </c>
      <c r="AR16">
        <v>8.6178146227503541E-2</v>
      </c>
      <c r="AS16">
        <f t="shared" si="8"/>
        <v>0.12635263871999999</v>
      </c>
      <c r="AT16">
        <v>54</v>
      </c>
      <c r="AU16">
        <v>9.8855296594595014E-3</v>
      </c>
      <c r="AV16">
        <v>6.9485634387136414E-3</v>
      </c>
      <c r="AW16">
        <v>8.3303667584844476E-2</v>
      </c>
      <c r="AX16">
        <f t="shared" si="9"/>
        <v>0.12635263871999999</v>
      </c>
      <c r="AY16">
        <v>54</v>
      </c>
      <c r="AZ16">
        <v>8.4959137509773644E-3</v>
      </c>
      <c r="BA16">
        <v>-2.6933241413907749E-3</v>
      </c>
      <c r="BB16">
        <v>8.6301919041552419E-2</v>
      </c>
      <c r="BC16">
        <f t="shared" si="10"/>
        <v>0.12635263871999999</v>
      </c>
      <c r="BD16">
        <v>54</v>
      </c>
      <c r="BE16">
        <v>4.9798050282930748E-3</v>
      </c>
      <c r="BF16">
        <v>1.6846180013586501E-3</v>
      </c>
      <c r="BG16">
        <v>7.892153108359358E-2</v>
      </c>
      <c r="BH16">
        <f t="shared" si="11"/>
        <v>0.12635263871999999</v>
      </c>
      <c r="BI16">
        <v>54</v>
      </c>
      <c r="BJ16">
        <v>6.4292498623222936E-4</v>
      </c>
      <c r="BK16">
        <v>-3.3745973478770128E-3</v>
      </c>
      <c r="BL16">
        <v>8.0747068540221567E-2</v>
      </c>
      <c r="BM16">
        <f t="shared" si="12"/>
        <v>0.12635263871999999</v>
      </c>
      <c r="BN16">
        <v>54</v>
      </c>
      <c r="BO16">
        <v>-6.5297843412442276E-3</v>
      </c>
      <c r="BP16">
        <v>-6.1406460823730741E-4</v>
      </c>
      <c r="BQ16">
        <v>8.8691028168486702E-2</v>
      </c>
      <c r="BR16">
        <f t="shared" si="13"/>
        <v>0.12635263871999999</v>
      </c>
      <c r="BS16">
        <v>54</v>
      </c>
      <c r="BT16">
        <v>2.024007680273412E-4</v>
      </c>
      <c r="BU16">
        <v>1.704232186255467E-3</v>
      </c>
      <c r="BV16">
        <v>8.1127471354721079E-2</v>
      </c>
      <c r="BW16">
        <f t="shared" si="14"/>
        <v>0.12635263871999999</v>
      </c>
      <c r="BX16">
        <v>54</v>
      </c>
      <c r="BY16">
        <v>5.3407349561942754E-3</v>
      </c>
      <c r="BZ16">
        <v>-1.2395023441206639E-4</v>
      </c>
      <c r="CA16">
        <v>8.1608889993915301E-2</v>
      </c>
      <c r="CB16">
        <f t="shared" si="15"/>
        <v>0.12635263871999999</v>
      </c>
      <c r="CC16">
        <v>54</v>
      </c>
      <c r="CD16">
        <v>2.9066372776131101E-3</v>
      </c>
      <c r="CE16">
        <v>-6.2273982925677507E-3</v>
      </c>
      <c r="CF16">
        <v>8.5846168297213296E-2</v>
      </c>
      <c r="CG16">
        <f t="shared" si="16"/>
        <v>0.12635263871999999</v>
      </c>
      <c r="CH16">
        <v>54</v>
      </c>
      <c r="CI16">
        <v>2.9151089243440869E-4</v>
      </c>
      <c r="CJ16">
        <v>2.345613584290222E-3</v>
      </c>
      <c r="CK16">
        <v>7.140734516146223E-2</v>
      </c>
      <c r="CL16">
        <f t="shared" si="17"/>
        <v>0.12635263871999999</v>
      </c>
      <c r="CM16">
        <v>54</v>
      </c>
      <c r="CN16">
        <v>-6.5310866498584164E-3</v>
      </c>
      <c r="CO16">
        <v>8.244314735346538E-4</v>
      </c>
      <c r="CP16">
        <v>6.7992124297984124E-2</v>
      </c>
      <c r="CQ16">
        <f t="shared" si="18"/>
        <v>0.12635263871999999</v>
      </c>
      <c r="CR16">
        <v>54</v>
      </c>
      <c r="CS16">
        <v>-5.3768666651385928E-3</v>
      </c>
      <c r="CT16">
        <v>5.8972269333363242E-3</v>
      </c>
      <c r="CU16">
        <v>5.9918323860909062E-2</v>
      </c>
      <c r="CV16">
        <f t="shared" si="19"/>
        <v>0.12635263871999999</v>
      </c>
      <c r="CW16">
        <v>54</v>
      </c>
      <c r="CX16">
        <v>1.0357444345928659E-2</v>
      </c>
      <c r="CY16">
        <v>7.4969646447915206E-3</v>
      </c>
      <c r="CZ16">
        <v>4.0969121330337373E-2</v>
      </c>
      <c r="DA16">
        <f t="shared" si="20"/>
        <v>0.12635263871999999</v>
      </c>
    </row>
    <row r="17" spans="1:105" x14ac:dyDescent="0.4">
      <c r="A17">
        <v>55</v>
      </c>
      <c r="B17">
        <v>-1.1625820890493089E-2</v>
      </c>
      <c r="C17">
        <v>-2.9776340092915331E-3</v>
      </c>
      <c r="D17">
        <v>7.883082985417679E-2</v>
      </c>
      <c r="E17">
        <f t="shared" si="0"/>
        <v>0.12635263871999999</v>
      </c>
      <c r="F17">
        <v>55</v>
      </c>
      <c r="G17">
        <v>-5.8320219268668877E-4</v>
      </c>
      <c r="H17">
        <v>-5.9076146347770042E-4</v>
      </c>
      <c r="I17">
        <v>7.55384515906634E-2</v>
      </c>
      <c r="J17">
        <f t="shared" si="1"/>
        <v>0.12635263871999999</v>
      </c>
      <c r="K17">
        <v>55</v>
      </c>
      <c r="L17">
        <v>-1.374910994676587E-3</v>
      </c>
      <c r="M17">
        <v>3.1193638690302219E-3</v>
      </c>
      <c r="N17">
        <v>7.1545257125437731E-2</v>
      </c>
      <c r="O17">
        <f t="shared" si="2"/>
        <v>0.12635263871999999</v>
      </c>
      <c r="P17">
        <v>55</v>
      </c>
      <c r="Q17">
        <v>-1.9179495120432691E-3</v>
      </c>
      <c r="R17">
        <v>6.2346343406456256E-3</v>
      </c>
      <c r="S17">
        <v>8.9996766016241639E-2</v>
      </c>
      <c r="T17">
        <f t="shared" si="3"/>
        <v>0.12635263871999999</v>
      </c>
      <c r="U17">
        <v>55</v>
      </c>
      <c r="V17">
        <v>1.671259546395816E-2</v>
      </c>
      <c r="W17">
        <v>2.7435954668863362E-3</v>
      </c>
      <c r="X17">
        <v>7.584580669801623E-2</v>
      </c>
      <c r="Y17">
        <f t="shared" si="4"/>
        <v>0.12635263871999999</v>
      </c>
      <c r="Z17">
        <v>55</v>
      </c>
      <c r="AA17">
        <v>6.1050171863738737E-3</v>
      </c>
      <c r="AB17">
        <v>-5.0903711046998996E-3</v>
      </c>
      <c r="AC17">
        <v>7.5431761267747865E-2</v>
      </c>
      <c r="AD17">
        <f t="shared" si="5"/>
        <v>0.12635263871999999</v>
      </c>
      <c r="AE17">
        <v>55</v>
      </c>
      <c r="AF17">
        <v>5.2001557576798474E-3</v>
      </c>
      <c r="AG17">
        <v>4.5094130572238206E-3</v>
      </c>
      <c r="AH17">
        <v>8.1858271820952233E-2</v>
      </c>
      <c r="AI17">
        <f t="shared" si="6"/>
        <v>0.12635263871999999</v>
      </c>
      <c r="AJ17">
        <v>55</v>
      </c>
      <c r="AK17">
        <v>1.233958636338794E-3</v>
      </c>
      <c r="AL17">
        <v>9.4486712574191369E-4</v>
      </c>
      <c r="AM17">
        <v>8.2140270761827505E-2</v>
      </c>
      <c r="AN17">
        <f t="shared" si="7"/>
        <v>0.12635263871999999</v>
      </c>
      <c r="AO17">
        <v>55</v>
      </c>
      <c r="AP17">
        <v>-4.8685259934984383E-3</v>
      </c>
      <c r="AQ17">
        <v>3.9896343095093082E-4</v>
      </c>
      <c r="AR17">
        <v>8.0499737450569431E-2</v>
      </c>
      <c r="AS17">
        <f t="shared" si="8"/>
        <v>0.12635263871999999</v>
      </c>
      <c r="AT17">
        <v>55</v>
      </c>
      <c r="AU17">
        <v>3.8479726572690789E-3</v>
      </c>
      <c r="AV17">
        <v>3.2461454124131871E-3</v>
      </c>
      <c r="AW17">
        <v>8.3255081675315173E-2</v>
      </c>
      <c r="AX17">
        <f t="shared" si="9"/>
        <v>0.12635263871999999</v>
      </c>
      <c r="AY17">
        <v>55</v>
      </c>
      <c r="AZ17">
        <v>-5.252721733454248E-3</v>
      </c>
      <c r="BA17">
        <v>9.5472522241101219E-3</v>
      </c>
      <c r="BB17">
        <v>7.5376784346868952E-2</v>
      </c>
      <c r="BC17">
        <f t="shared" si="10"/>
        <v>0.12635263871999999</v>
      </c>
      <c r="BD17">
        <v>55</v>
      </c>
      <c r="BE17">
        <v>-2.2414867162215942E-3</v>
      </c>
      <c r="BF17">
        <v>3.181876836856209E-3</v>
      </c>
      <c r="BG17">
        <v>8.70976754031169E-2</v>
      </c>
      <c r="BH17">
        <f t="shared" si="11"/>
        <v>0.12635263871999999</v>
      </c>
      <c r="BI17">
        <v>55</v>
      </c>
      <c r="BJ17">
        <v>-2.2616504787925941E-3</v>
      </c>
      <c r="BK17">
        <v>7.4875670874537722E-3</v>
      </c>
      <c r="BL17">
        <v>8.3152375206513515E-2</v>
      </c>
      <c r="BM17">
        <f t="shared" si="12"/>
        <v>0.12635263871999999</v>
      </c>
      <c r="BN17">
        <v>55</v>
      </c>
      <c r="BO17">
        <v>6.3464136769010556E-3</v>
      </c>
      <c r="BP17">
        <v>1.7190865725673361E-3</v>
      </c>
      <c r="BQ17">
        <v>8.3258511135733668E-2</v>
      </c>
      <c r="BR17">
        <f t="shared" si="13"/>
        <v>0.12635263871999999</v>
      </c>
      <c r="BS17">
        <v>55</v>
      </c>
      <c r="BT17">
        <v>-2.0405686559196298E-3</v>
      </c>
      <c r="BU17">
        <v>3.685203111709068E-3</v>
      </c>
      <c r="BV17">
        <v>7.6970774738855982E-2</v>
      </c>
      <c r="BW17">
        <f t="shared" si="14"/>
        <v>0.12635263871999999</v>
      </c>
      <c r="BX17">
        <v>55</v>
      </c>
      <c r="BY17">
        <v>6.8602408661971679E-3</v>
      </c>
      <c r="BZ17">
        <v>5.8398064873489437E-3</v>
      </c>
      <c r="CA17">
        <v>7.3595013100674234E-2</v>
      </c>
      <c r="CB17">
        <f t="shared" si="15"/>
        <v>0.12635263871999999</v>
      </c>
      <c r="CC17">
        <v>55</v>
      </c>
      <c r="CD17">
        <v>-5.0703315650706803E-3</v>
      </c>
      <c r="CE17">
        <v>-2.9758840201194832E-3</v>
      </c>
      <c r="CF17">
        <v>7.4901902128045608E-2</v>
      </c>
      <c r="CG17">
        <f t="shared" si="16"/>
        <v>0.12635263871999999</v>
      </c>
      <c r="CH17">
        <v>55</v>
      </c>
      <c r="CI17">
        <v>-9.4977430523232528E-3</v>
      </c>
      <c r="CJ17">
        <v>7.4940154814556459E-3</v>
      </c>
      <c r="CK17">
        <v>5.8460908451454921E-2</v>
      </c>
      <c r="CL17">
        <f t="shared" si="17"/>
        <v>0.12635263871999999</v>
      </c>
      <c r="CM17">
        <v>55</v>
      </c>
      <c r="CN17">
        <v>1.121321125865834E-3</v>
      </c>
      <c r="CO17">
        <v>-4.8304971165129638E-3</v>
      </c>
      <c r="CP17">
        <v>7.9775005229243648E-2</v>
      </c>
      <c r="CQ17">
        <f t="shared" si="18"/>
        <v>0.12635263871999999</v>
      </c>
      <c r="CR17">
        <v>55</v>
      </c>
      <c r="CS17">
        <v>-1.0289097656725091E-3</v>
      </c>
      <c r="CT17">
        <v>3.2511351413307648E-3</v>
      </c>
      <c r="CU17">
        <v>8.1068620962204796E-2</v>
      </c>
      <c r="CV17">
        <f t="shared" si="19"/>
        <v>0.12635263871999999</v>
      </c>
      <c r="CW17">
        <v>55</v>
      </c>
      <c r="CX17">
        <v>7.0260186791554014E-3</v>
      </c>
      <c r="CY17">
        <v>-1.003047474156196E-2</v>
      </c>
      <c r="CZ17">
        <v>5.0811663713133899E-2</v>
      </c>
      <c r="DA17">
        <f t="shared" si="20"/>
        <v>0.12635263871999999</v>
      </c>
    </row>
    <row r="18" spans="1:105" x14ac:dyDescent="0.4">
      <c r="A18">
        <v>56</v>
      </c>
      <c r="B18">
        <v>-8.9004957619715844E-3</v>
      </c>
      <c r="C18">
        <v>3.6274565092069958E-3</v>
      </c>
      <c r="D18">
        <v>8.5311827387885175E-2</v>
      </c>
      <c r="E18">
        <f t="shared" si="0"/>
        <v>0.12635263871999999</v>
      </c>
      <c r="F18">
        <v>56</v>
      </c>
      <c r="G18">
        <v>7.0333966945480553E-3</v>
      </c>
      <c r="H18">
        <v>3.100706493112023E-3</v>
      </c>
      <c r="I18">
        <v>6.9552482707104624E-2</v>
      </c>
      <c r="J18">
        <f t="shared" si="1"/>
        <v>0.12635263871999999</v>
      </c>
      <c r="K18">
        <v>56</v>
      </c>
      <c r="L18">
        <v>1.220239477634863E-2</v>
      </c>
      <c r="M18">
        <v>-1.3102877309684849E-4</v>
      </c>
      <c r="N18">
        <v>7.8827110874465353E-2</v>
      </c>
      <c r="O18">
        <f t="shared" si="2"/>
        <v>0.12635263871999999</v>
      </c>
      <c r="P18">
        <v>56</v>
      </c>
      <c r="Q18">
        <v>7.36304997952557E-3</v>
      </c>
      <c r="R18">
        <v>1.127994896200029E-2</v>
      </c>
      <c r="S18">
        <v>3.7978362903673617E-2</v>
      </c>
      <c r="T18">
        <f t="shared" si="3"/>
        <v>0.12635263871999999</v>
      </c>
      <c r="U18">
        <v>56</v>
      </c>
      <c r="V18">
        <v>1.672580728263184E-3</v>
      </c>
      <c r="W18">
        <v>6.7655149292814706E-3</v>
      </c>
      <c r="X18">
        <v>7.8911477046454279E-2</v>
      </c>
      <c r="Y18">
        <f t="shared" si="4"/>
        <v>0.12635263871999999</v>
      </c>
      <c r="Z18">
        <v>56</v>
      </c>
      <c r="AA18">
        <v>-2.8119850389060892E-3</v>
      </c>
      <c r="AB18">
        <v>-4.3124826539776024E-3</v>
      </c>
      <c r="AC18">
        <v>6.9634941907548265E-2</v>
      </c>
      <c r="AD18">
        <f t="shared" si="5"/>
        <v>0.12635263871999999</v>
      </c>
      <c r="AE18">
        <v>56</v>
      </c>
      <c r="AF18">
        <v>3.6362808500019698E-3</v>
      </c>
      <c r="AG18">
        <v>-5.0101162939300819E-4</v>
      </c>
      <c r="AH18">
        <v>7.440658855777818E-2</v>
      </c>
      <c r="AI18">
        <f t="shared" si="6"/>
        <v>0.12635263871999999</v>
      </c>
      <c r="AJ18">
        <v>56</v>
      </c>
      <c r="AK18">
        <v>2.125074332982829E-3</v>
      </c>
      <c r="AL18">
        <v>-4.5728108036574271E-3</v>
      </c>
      <c r="AM18">
        <v>8.5813145119125772E-2</v>
      </c>
      <c r="AN18">
        <f t="shared" si="7"/>
        <v>0.12635263871999999</v>
      </c>
      <c r="AO18">
        <v>56</v>
      </c>
      <c r="AP18">
        <v>1.3410245890805699E-2</v>
      </c>
      <c r="AQ18">
        <v>-1.1007066319262231E-3</v>
      </c>
      <c r="AR18">
        <v>6.3694861550422324E-2</v>
      </c>
      <c r="AS18">
        <f t="shared" si="8"/>
        <v>0.12635263871999999</v>
      </c>
      <c r="AT18">
        <v>56</v>
      </c>
      <c r="AU18">
        <v>7.563561009864668E-3</v>
      </c>
      <c r="AV18">
        <v>3.3721030487646208E-3</v>
      </c>
      <c r="AW18">
        <v>7.4753894358951467E-2</v>
      </c>
      <c r="AX18">
        <f t="shared" si="9"/>
        <v>0.12635263871999999</v>
      </c>
      <c r="AY18">
        <v>56</v>
      </c>
      <c r="AZ18">
        <v>7.7000844195065582E-3</v>
      </c>
      <c r="BA18">
        <v>-3.9856323514643414E-3</v>
      </c>
      <c r="BB18">
        <v>8.15728661057777E-2</v>
      </c>
      <c r="BC18">
        <f t="shared" si="10"/>
        <v>0.12635263871999999</v>
      </c>
      <c r="BD18">
        <v>56</v>
      </c>
      <c r="BE18">
        <v>2.9364093748772751E-3</v>
      </c>
      <c r="BF18">
        <v>7.7896391459624289E-3</v>
      </c>
      <c r="BG18">
        <v>8.2327758630289238E-2</v>
      </c>
      <c r="BH18">
        <f t="shared" si="11"/>
        <v>0.12635263871999999</v>
      </c>
      <c r="BI18">
        <v>56</v>
      </c>
      <c r="BJ18">
        <v>5.2111954457625641E-3</v>
      </c>
      <c r="BK18">
        <v>-4.4298736997712557E-3</v>
      </c>
      <c r="BL18">
        <v>6.7951959548259694E-2</v>
      </c>
      <c r="BM18">
        <f t="shared" si="12"/>
        <v>0.12635263871999999</v>
      </c>
      <c r="BN18">
        <v>56</v>
      </c>
      <c r="BO18">
        <v>-7.5619088909185646E-3</v>
      </c>
      <c r="BP18">
        <v>-3.9794010955826664E-3</v>
      </c>
      <c r="BQ18">
        <v>6.631779457487573E-2</v>
      </c>
      <c r="BR18">
        <f t="shared" si="13"/>
        <v>0.12635263871999999</v>
      </c>
      <c r="BS18">
        <v>56</v>
      </c>
      <c r="BT18">
        <v>-2.091005341660076E-3</v>
      </c>
      <c r="BU18">
        <v>1.8643133526075131E-3</v>
      </c>
      <c r="BV18">
        <v>7.4137710768844886E-2</v>
      </c>
      <c r="BW18">
        <f t="shared" si="14"/>
        <v>0.12635263871999999</v>
      </c>
      <c r="BX18">
        <v>56</v>
      </c>
      <c r="BY18">
        <v>-1.8643567616817851E-3</v>
      </c>
      <c r="BZ18">
        <v>1.637489893709816E-3</v>
      </c>
      <c r="CA18">
        <v>5.8075969126345828E-2</v>
      </c>
      <c r="CB18">
        <f t="shared" si="15"/>
        <v>0.12635263871999999</v>
      </c>
      <c r="CC18">
        <v>56</v>
      </c>
      <c r="CD18">
        <v>2.0756379802418642E-3</v>
      </c>
      <c r="CE18">
        <v>-4.0775790616141994E-3</v>
      </c>
      <c r="CF18">
        <v>8.6283623570186541E-2</v>
      </c>
      <c r="CG18">
        <f t="shared" si="16"/>
        <v>0.12635263871999999</v>
      </c>
      <c r="CH18">
        <v>56</v>
      </c>
      <c r="CI18">
        <v>2.9781312210876669E-4</v>
      </c>
      <c r="CJ18">
        <v>-4.582774917610442E-5</v>
      </c>
      <c r="CK18">
        <v>7.7448562842838103E-2</v>
      </c>
      <c r="CL18">
        <f t="shared" si="17"/>
        <v>0.12635263871999999</v>
      </c>
      <c r="CM18">
        <v>56</v>
      </c>
      <c r="CN18">
        <v>1.5010725635456459E-3</v>
      </c>
      <c r="CO18">
        <v>-1.6895620680514099E-3</v>
      </c>
      <c r="CP18">
        <v>7.040143626231514E-2</v>
      </c>
      <c r="CQ18">
        <f t="shared" si="18"/>
        <v>0.12635263871999999</v>
      </c>
      <c r="CR18">
        <v>56</v>
      </c>
      <c r="CS18">
        <v>2.2703851268645759E-3</v>
      </c>
      <c r="CT18">
        <v>-2.2732225503356699E-3</v>
      </c>
      <c r="CU18">
        <v>6.545570129760038E-2</v>
      </c>
      <c r="CV18">
        <f t="shared" si="19"/>
        <v>0.12635263871999999</v>
      </c>
      <c r="CW18">
        <v>56</v>
      </c>
      <c r="CX18">
        <v>-3.6295886413099791E-3</v>
      </c>
      <c r="CY18">
        <v>-2.7146686797180162E-3</v>
      </c>
      <c r="CZ18">
        <v>7.2860662681579078E-2</v>
      </c>
      <c r="DA18">
        <f t="shared" si="20"/>
        <v>0.12635263871999999</v>
      </c>
    </row>
    <row r="19" spans="1:105" x14ac:dyDescent="0.4">
      <c r="A19">
        <v>57</v>
      </c>
      <c r="B19">
        <v>3.448494029367706E-3</v>
      </c>
      <c r="C19">
        <v>-2.2432190590881808E-3</v>
      </c>
      <c r="D19">
        <v>8.6703762951280156E-2</v>
      </c>
      <c r="E19">
        <f t="shared" si="0"/>
        <v>0.12635263871999999</v>
      </c>
      <c r="F19">
        <v>57</v>
      </c>
      <c r="G19">
        <v>1.109226203858369E-3</v>
      </c>
      <c r="H19">
        <v>-4.89874806037878E-4</v>
      </c>
      <c r="I19">
        <v>7.0860414915266651E-2</v>
      </c>
      <c r="J19">
        <f t="shared" si="1"/>
        <v>0.12635263871999999</v>
      </c>
      <c r="K19">
        <v>57</v>
      </c>
      <c r="L19">
        <v>4.3134389355796304E-3</v>
      </c>
      <c r="M19">
        <v>1.8384110792927671E-3</v>
      </c>
      <c r="N19">
        <v>6.7374496393723782E-2</v>
      </c>
      <c r="O19">
        <f t="shared" si="2"/>
        <v>0.12635263871999999</v>
      </c>
      <c r="P19">
        <v>57</v>
      </c>
      <c r="Q19">
        <v>7.976810726544669E-3</v>
      </c>
      <c r="R19">
        <v>1.9576309021295999E-3</v>
      </c>
      <c r="S19">
        <v>8.8739798578454987E-2</v>
      </c>
      <c r="T19">
        <f t="shared" si="3"/>
        <v>0.12635263871999999</v>
      </c>
      <c r="U19">
        <v>57</v>
      </c>
      <c r="V19">
        <v>-5.3369152579045469E-3</v>
      </c>
      <c r="W19">
        <v>-1.2962394789725731E-4</v>
      </c>
      <c r="X19">
        <v>5.6942990147879333E-2</v>
      </c>
      <c r="Y19">
        <f t="shared" si="4"/>
        <v>0.12635263871999999</v>
      </c>
      <c r="Z19">
        <v>57</v>
      </c>
      <c r="AA19">
        <v>-6.4776946863567423E-3</v>
      </c>
      <c r="AB19">
        <v>-4.8905807400774562E-3</v>
      </c>
      <c r="AC19">
        <v>7.7214615699229022E-2</v>
      </c>
      <c r="AD19">
        <f t="shared" si="5"/>
        <v>0.12635263871999999</v>
      </c>
      <c r="AE19">
        <v>57</v>
      </c>
      <c r="AF19">
        <v>-5.4554689182167489E-3</v>
      </c>
      <c r="AG19">
        <v>2.2818494820382061E-3</v>
      </c>
      <c r="AH19">
        <v>7.2054498876551951E-2</v>
      </c>
      <c r="AI19">
        <f t="shared" si="6"/>
        <v>0.12635263871999999</v>
      </c>
      <c r="AJ19">
        <v>57</v>
      </c>
      <c r="AK19">
        <v>3.8442369002577481E-3</v>
      </c>
      <c r="AL19">
        <v>-4.6919053554984004E-3</v>
      </c>
      <c r="AM19">
        <v>7.669862473505179E-2</v>
      </c>
      <c r="AN19">
        <f t="shared" si="7"/>
        <v>0.12635263871999999</v>
      </c>
      <c r="AO19">
        <v>57</v>
      </c>
      <c r="AP19">
        <v>-3.406086419180299E-3</v>
      </c>
      <c r="AQ19">
        <v>8.6071206056896783E-3</v>
      </c>
      <c r="AR19">
        <v>8.2842489366809852E-2</v>
      </c>
      <c r="AS19">
        <f t="shared" si="8"/>
        <v>0.12635263871999999</v>
      </c>
      <c r="AT19">
        <v>57</v>
      </c>
      <c r="AU19">
        <v>-2.228153003150372E-3</v>
      </c>
      <c r="AV19">
        <v>1.5816648755129651E-3</v>
      </c>
      <c r="AW19">
        <v>7.7275346719126087E-2</v>
      </c>
      <c r="AX19">
        <f t="shared" si="9"/>
        <v>0.12635263871999999</v>
      </c>
      <c r="AY19">
        <v>57</v>
      </c>
      <c r="AZ19">
        <v>9.1035440356610452E-3</v>
      </c>
      <c r="BA19">
        <v>-1.018713089232913E-3</v>
      </c>
      <c r="BB19">
        <v>8.5174974733422393E-2</v>
      </c>
      <c r="BC19">
        <f t="shared" si="10"/>
        <v>0.12635263871999999</v>
      </c>
      <c r="BD19">
        <v>57</v>
      </c>
      <c r="BE19">
        <v>3.0705601724231699E-3</v>
      </c>
      <c r="BF19">
        <v>-7.657012857628984E-4</v>
      </c>
      <c r="BG19">
        <v>7.8269803943697425E-2</v>
      </c>
      <c r="BH19">
        <f t="shared" si="11"/>
        <v>0.12635263871999999</v>
      </c>
      <c r="BI19">
        <v>57</v>
      </c>
      <c r="BJ19">
        <v>-2.760220266784289E-3</v>
      </c>
      <c r="BK19">
        <v>1.8393084117125369E-3</v>
      </c>
      <c r="BL19">
        <v>6.2191181440731921E-2</v>
      </c>
      <c r="BM19">
        <f t="shared" si="12"/>
        <v>0.12635263871999999</v>
      </c>
      <c r="BN19">
        <v>57</v>
      </c>
      <c r="BO19">
        <v>7.3532927524594194E-3</v>
      </c>
      <c r="BP19">
        <v>-6.4751393226548616E-3</v>
      </c>
      <c r="BQ19">
        <v>8.8939928614339428E-2</v>
      </c>
      <c r="BR19">
        <f t="shared" si="13"/>
        <v>0.12635263871999999</v>
      </c>
      <c r="BS19">
        <v>57</v>
      </c>
      <c r="BT19">
        <v>-2.276036755268471E-3</v>
      </c>
      <c r="BU19">
        <v>4.801961202857764E-3</v>
      </c>
      <c r="BV19">
        <v>8.4460013572917172E-2</v>
      </c>
      <c r="BW19">
        <f t="shared" si="14"/>
        <v>0.12635263871999999</v>
      </c>
      <c r="BX19">
        <v>57</v>
      </c>
      <c r="BY19">
        <v>-2.758531963664909E-3</v>
      </c>
      <c r="BZ19">
        <v>9.1583940749497897E-3</v>
      </c>
      <c r="CA19">
        <v>0.10431006366841079</v>
      </c>
      <c r="CB19">
        <f t="shared" si="15"/>
        <v>0.12635263871999999</v>
      </c>
      <c r="CC19">
        <v>57</v>
      </c>
      <c r="CD19">
        <v>4.1882496226536836E-3</v>
      </c>
      <c r="CE19">
        <v>-8.2879447069732475E-3</v>
      </c>
      <c r="CF19">
        <v>7.4239133664554161E-2</v>
      </c>
      <c r="CG19">
        <f t="shared" si="16"/>
        <v>0.12635263871999999</v>
      </c>
      <c r="CH19">
        <v>57</v>
      </c>
      <c r="CI19">
        <v>1.2578459098165721E-4</v>
      </c>
      <c r="CJ19">
        <v>-1.7367212490313651E-3</v>
      </c>
      <c r="CK19">
        <v>6.645085802749795E-2</v>
      </c>
      <c r="CL19">
        <f t="shared" si="17"/>
        <v>0.12635263871999999</v>
      </c>
      <c r="CM19">
        <v>57</v>
      </c>
      <c r="CN19">
        <v>3.239393936960668E-3</v>
      </c>
      <c r="CO19">
        <v>-1.62663915714703E-3</v>
      </c>
      <c r="CP19">
        <v>8.1911166726907889E-2</v>
      </c>
      <c r="CQ19">
        <f t="shared" si="18"/>
        <v>0.12635263871999999</v>
      </c>
      <c r="CR19">
        <v>57</v>
      </c>
      <c r="CS19">
        <v>1.0403529263683301E-2</v>
      </c>
      <c r="CT19">
        <v>-3.5058371250238619E-3</v>
      </c>
      <c r="CU19">
        <v>7.1066611737117397E-2</v>
      </c>
      <c r="CV19">
        <f t="shared" si="19"/>
        <v>0.12635263871999999</v>
      </c>
      <c r="CW19">
        <v>57</v>
      </c>
      <c r="CX19">
        <v>1.1617243932194279E-2</v>
      </c>
      <c r="CY19">
        <v>1.3133866700290129E-3</v>
      </c>
      <c r="CZ19">
        <v>7.8361895156827843E-2</v>
      </c>
      <c r="DA19">
        <f t="shared" si="20"/>
        <v>0.12635263871999999</v>
      </c>
    </row>
    <row r="20" spans="1:105" x14ac:dyDescent="0.4">
      <c r="A20">
        <v>58</v>
      </c>
      <c r="B20">
        <v>-2.333249162203955E-3</v>
      </c>
      <c r="C20">
        <v>-5.1322484268587418E-3</v>
      </c>
      <c r="D20">
        <v>8.184257151212028E-2</v>
      </c>
      <c r="E20">
        <f t="shared" si="0"/>
        <v>0.12635263871999999</v>
      </c>
      <c r="F20">
        <v>58</v>
      </c>
      <c r="G20">
        <v>6.3514468197952137E-3</v>
      </c>
      <c r="H20">
        <v>-3.5033370743313718E-3</v>
      </c>
      <c r="I20">
        <v>8.5565268092372332E-2</v>
      </c>
      <c r="J20">
        <f t="shared" si="1"/>
        <v>0.12635263871999999</v>
      </c>
      <c r="K20">
        <v>58</v>
      </c>
      <c r="L20">
        <v>-1.6089168532354961E-3</v>
      </c>
      <c r="M20">
        <v>7.2789502842056696E-3</v>
      </c>
      <c r="N20">
        <v>6.7082322548899009E-2</v>
      </c>
      <c r="O20">
        <f t="shared" si="2"/>
        <v>0.12635263871999999</v>
      </c>
      <c r="P20">
        <v>58</v>
      </c>
      <c r="Q20">
        <v>1.6470036972497071E-4</v>
      </c>
      <c r="R20">
        <v>2.670429064507433E-3</v>
      </c>
      <c r="S20">
        <v>7.7569649590324183E-2</v>
      </c>
      <c r="T20">
        <f t="shared" si="3"/>
        <v>0.12635263871999999</v>
      </c>
      <c r="U20">
        <v>58</v>
      </c>
      <c r="V20">
        <v>3.0621675916692689E-3</v>
      </c>
      <c r="W20">
        <v>2.2632924503462868E-3</v>
      </c>
      <c r="X20">
        <v>8.3183587191590552E-2</v>
      </c>
      <c r="Y20">
        <f t="shared" si="4"/>
        <v>0.12635263871999999</v>
      </c>
      <c r="Z20">
        <v>58</v>
      </c>
      <c r="AA20">
        <v>2.610662415471201E-3</v>
      </c>
      <c r="AB20">
        <v>6.1013918871525939E-3</v>
      </c>
      <c r="AC20">
        <v>8.7687883449309223E-2</v>
      </c>
      <c r="AD20">
        <f t="shared" si="5"/>
        <v>0.12635263871999999</v>
      </c>
      <c r="AE20">
        <v>58</v>
      </c>
      <c r="AF20">
        <v>-9.7029765707989327E-4</v>
      </c>
      <c r="AG20">
        <v>-9.9355253646375725E-3</v>
      </c>
      <c r="AH20">
        <v>7.9205176309459488E-2</v>
      </c>
      <c r="AI20">
        <f t="shared" si="6"/>
        <v>0.12635263871999999</v>
      </c>
      <c r="AJ20">
        <v>58</v>
      </c>
      <c r="AK20">
        <v>1.103097176505499E-3</v>
      </c>
      <c r="AL20">
        <v>4.0156885345955387E-3</v>
      </c>
      <c r="AM20">
        <v>7.079977790230868E-2</v>
      </c>
      <c r="AN20">
        <f t="shared" si="7"/>
        <v>0.12635263871999999</v>
      </c>
      <c r="AO20">
        <v>58</v>
      </c>
      <c r="AP20">
        <v>8.2988991642651833E-3</v>
      </c>
      <c r="AQ20">
        <v>-6.6778986857919916E-3</v>
      </c>
      <c r="AR20">
        <v>6.5716077555102531E-2</v>
      </c>
      <c r="AS20">
        <f t="shared" si="8"/>
        <v>0.12635263871999999</v>
      </c>
      <c r="AT20">
        <v>58</v>
      </c>
      <c r="AU20">
        <v>1.9770234759028532E-3</v>
      </c>
      <c r="AV20">
        <v>3.4259787786487771E-3</v>
      </c>
      <c r="AW20">
        <v>7.0981065659316417E-2</v>
      </c>
      <c r="AX20">
        <f t="shared" si="9"/>
        <v>0.12635263871999999</v>
      </c>
      <c r="AY20">
        <v>58</v>
      </c>
      <c r="AZ20">
        <v>8.9041532568608587E-3</v>
      </c>
      <c r="BA20">
        <v>6.5229103400139613E-3</v>
      </c>
      <c r="BB20">
        <v>6.2267470178931673E-2</v>
      </c>
      <c r="BC20">
        <f t="shared" si="10"/>
        <v>0.12635263871999999</v>
      </c>
      <c r="BD20">
        <v>58</v>
      </c>
      <c r="BE20">
        <v>7.6792760696571373E-3</v>
      </c>
      <c r="BF20">
        <v>6.2341681864861451E-3</v>
      </c>
      <c r="BG20">
        <v>8.371316583728021E-2</v>
      </c>
      <c r="BH20">
        <f t="shared" si="11"/>
        <v>0.12635263871999999</v>
      </c>
      <c r="BI20">
        <v>58</v>
      </c>
      <c r="BJ20">
        <v>4.786278725556415E-3</v>
      </c>
      <c r="BK20">
        <v>-4.2129956247521257E-3</v>
      </c>
      <c r="BL20">
        <v>3.492660315482092E-2</v>
      </c>
      <c r="BM20">
        <f t="shared" si="12"/>
        <v>0.12635263871999999</v>
      </c>
      <c r="BN20">
        <v>58</v>
      </c>
      <c r="BO20">
        <v>1.1865133639929869E-3</v>
      </c>
      <c r="BP20">
        <v>5.3616595171063078E-3</v>
      </c>
      <c r="BQ20">
        <v>7.6368134301835866E-2</v>
      </c>
      <c r="BR20">
        <f t="shared" si="13"/>
        <v>0.12635263871999999</v>
      </c>
      <c r="BS20">
        <v>58</v>
      </c>
      <c r="BT20">
        <v>7.3080304736251834E-3</v>
      </c>
      <c r="BU20">
        <v>-7.1160290370062647E-5</v>
      </c>
      <c r="BV20">
        <v>9.0141554460622039E-2</v>
      </c>
      <c r="BW20">
        <f t="shared" si="14"/>
        <v>0.12635263871999999</v>
      </c>
      <c r="BX20">
        <v>58</v>
      </c>
      <c r="BY20">
        <v>1.0114641504101751E-2</v>
      </c>
      <c r="BZ20">
        <v>1.508036136447472E-3</v>
      </c>
      <c r="CA20">
        <v>9.1464186826887311E-2</v>
      </c>
      <c r="CB20">
        <f t="shared" si="15"/>
        <v>0.12635263871999999</v>
      </c>
      <c r="CC20">
        <v>58</v>
      </c>
      <c r="CD20">
        <v>2.2012439642364349E-3</v>
      </c>
      <c r="CE20">
        <v>-5.0253264282980117E-3</v>
      </c>
      <c r="CF20">
        <v>7.9094708480681189E-2</v>
      </c>
      <c r="CG20">
        <f t="shared" si="16"/>
        <v>0.12635263871999999</v>
      </c>
      <c r="CH20">
        <v>58</v>
      </c>
      <c r="CI20">
        <v>-1.3357901684887361E-3</v>
      </c>
      <c r="CJ20">
        <v>3.5078987769641872E-3</v>
      </c>
      <c r="CK20">
        <v>6.9650242719241875E-2</v>
      </c>
      <c r="CL20">
        <f t="shared" si="17"/>
        <v>0.12635263871999999</v>
      </c>
      <c r="CM20">
        <v>58</v>
      </c>
      <c r="CN20">
        <v>-1.0168705629854701E-3</v>
      </c>
      <c r="CO20">
        <v>1.884636491312066E-3</v>
      </c>
      <c r="CP20">
        <v>8.2161101175463713E-2</v>
      </c>
      <c r="CQ20">
        <f t="shared" si="18"/>
        <v>0.12635263871999999</v>
      </c>
      <c r="CR20">
        <v>58</v>
      </c>
      <c r="CS20">
        <v>-3.5034084662545931E-3</v>
      </c>
      <c r="CT20">
        <v>-8.19401344287095E-3</v>
      </c>
      <c r="CU20">
        <v>6.6244194131826362E-2</v>
      </c>
      <c r="CV20">
        <f t="shared" si="19"/>
        <v>0.12635263871999999</v>
      </c>
      <c r="CW20">
        <v>58</v>
      </c>
      <c r="CX20">
        <v>1.420723409662995E-2</v>
      </c>
      <c r="CY20">
        <v>4.5071496740120131E-3</v>
      </c>
      <c r="CZ20">
        <v>6.3086375717741575E-2</v>
      </c>
      <c r="DA20">
        <f t="shared" si="20"/>
        <v>0.12635263871999999</v>
      </c>
    </row>
    <row r="21" spans="1:105" x14ac:dyDescent="0.4">
      <c r="A21">
        <v>59</v>
      </c>
      <c r="B21">
        <v>1.374679887415698E-4</v>
      </c>
      <c r="C21">
        <v>-2.5834677590160448E-4</v>
      </c>
      <c r="D21">
        <v>7.1988085078722244E-2</v>
      </c>
      <c r="E21">
        <f t="shared" si="0"/>
        <v>0.12635263871999999</v>
      </c>
      <c r="F21">
        <v>59</v>
      </c>
      <c r="G21">
        <v>4.907867719441821E-3</v>
      </c>
      <c r="H21">
        <v>-5.7530983321548335E-4</v>
      </c>
      <c r="I21">
        <v>7.5207959754634041E-2</v>
      </c>
      <c r="J21">
        <f t="shared" si="1"/>
        <v>0.12635263871999999</v>
      </c>
      <c r="K21">
        <v>59</v>
      </c>
      <c r="L21">
        <v>-8.6000858397247367E-4</v>
      </c>
      <c r="M21">
        <v>1.5043071745379391E-3</v>
      </c>
      <c r="N21">
        <v>7.8429259016253902E-2</v>
      </c>
      <c r="O21">
        <f t="shared" si="2"/>
        <v>0.12635263871999999</v>
      </c>
      <c r="P21">
        <v>59</v>
      </c>
      <c r="Q21">
        <v>-4.2683775490617746E-3</v>
      </c>
      <c r="R21">
        <v>-4.6250535022296082E-3</v>
      </c>
      <c r="S21">
        <v>8.6816353530335622E-2</v>
      </c>
      <c r="T21">
        <f t="shared" si="3"/>
        <v>0.12635263871999999</v>
      </c>
      <c r="U21">
        <v>59</v>
      </c>
      <c r="V21">
        <v>3.3201980443128259E-3</v>
      </c>
      <c r="W21">
        <v>-6.0184040152183897E-3</v>
      </c>
      <c r="X21">
        <v>6.7004070016184178E-2</v>
      </c>
      <c r="Y21">
        <f t="shared" si="4"/>
        <v>0.12635263871999999</v>
      </c>
      <c r="Z21">
        <v>59</v>
      </c>
      <c r="AA21">
        <v>-4.8446975156155201E-3</v>
      </c>
      <c r="AB21">
        <v>6.120141747116099E-3</v>
      </c>
      <c r="AC21">
        <v>9.6229310713515259E-2</v>
      </c>
      <c r="AD21">
        <f t="shared" si="5"/>
        <v>0.12635263871999999</v>
      </c>
      <c r="AE21">
        <v>59</v>
      </c>
      <c r="AF21">
        <v>-4.1938649780966578E-3</v>
      </c>
      <c r="AG21">
        <v>3.6667113094605549E-4</v>
      </c>
      <c r="AH21">
        <v>8.5321453772666977E-2</v>
      </c>
      <c r="AI21">
        <f t="shared" si="6"/>
        <v>0.12635263871999999</v>
      </c>
      <c r="AJ21">
        <v>59</v>
      </c>
      <c r="AK21">
        <v>-3.959506168303953E-3</v>
      </c>
      <c r="AL21">
        <v>5.9126371808310334E-3</v>
      </c>
      <c r="AM21">
        <v>8.382050539569777E-2</v>
      </c>
      <c r="AN21">
        <f t="shared" si="7"/>
        <v>0.12635263871999999</v>
      </c>
      <c r="AO21">
        <v>59</v>
      </c>
      <c r="AP21">
        <v>5.2230877792264329E-3</v>
      </c>
      <c r="AQ21">
        <v>-4.2536532701228889E-3</v>
      </c>
      <c r="AR21">
        <v>6.7452249591497898E-2</v>
      </c>
      <c r="AS21">
        <f t="shared" si="8"/>
        <v>0.12635263871999999</v>
      </c>
      <c r="AT21">
        <v>59</v>
      </c>
      <c r="AU21">
        <v>6.6795575932058582E-4</v>
      </c>
      <c r="AV21">
        <v>1.227618327659647E-3</v>
      </c>
      <c r="AW21">
        <v>7.278695142206619E-2</v>
      </c>
      <c r="AX21">
        <f t="shared" si="9"/>
        <v>0.12635263871999999</v>
      </c>
      <c r="AY21">
        <v>59</v>
      </c>
      <c r="AZ21">
        <v>1.526707391246394E-3</v>
      </c>
      <c r="BA21">
        <v>3.250342104809818E-4</v>
      </c>
      <c r="BB21">
        <v>7.3998419960735834E-2</v>
      </c>
      <c r="BC21">
        <f t="shared" si="10"/>
        <v>0.12635263871999999</v>
      </c>
      <c r="BD21">
        <v>59</v>
      </c>
      <c r="BE21">
        <v>5.4474621338128594E-3</v>
      </c>
      <c r="BF21">
        <v>-1.284618896138204E-3</v>
      </c>
      <c r="BG21">
        <v>9.8685544705676642E-2</v>
      </c>
      <c r="BH21">
        <f t="shared" si="11"/>
        <v>0.12635263871999999</v>
      </c>
      <c r="BI21">
        <v>59</v>
      </c>
      <c r="BJ21">
        <v>1.0575309403869471E-2</v>
      </c>
      <c r="BK21">
        <v>1.767081334202267E-3</v>
      </c>
      <c r="BL21">
        <v>8.2415090550437317E-2</v>
      </c>
      <c r="BM21">
        <f t="shared" si="12"/>
        <v>0.12635263871999999</v>
      </c>
      <c r="BN21">
        <v>59</v>
      </c>
      <c r="BO21">
        <v>-3.409435596740821E-3</v>
      </c>
      <c r="BP21">
        <v>4.4948954077254086E-3</v>
      </c>
      <c r="BQ21">
        <v>8.7107702339298168E-2</v>
      </c>
      <c r="BR21">
        <f t="shared" si="13"/>
        <v>0.12635263871999999</v>
      </c>
      <c r="BS21">
        <v>59</v>
      </c>
      <c r="BT21">
        <v>-1.304479082263398E-3</v>
      </c>
      <c r="BU21">
        <v>-3.435256386343385E-3</v>
      </c>
      <c r="BV21">
        <v>6.1716794029195277E-2</v>
      </c>
      <c r="BW21">
        <f t="shared" si="14"/>
        <v>0.12635263871999999</v>
      </c>
      <c r="BX21">
        <v>59</v>
      </c>
      <c r="BY21">
        <v>1.260231351765031E-2</v>
      </c>
      <c r="BZ21">
        <v>2.8033860316482671E-3</v>
      </c>
      <c r="CA21">
        <v>8.0314703903554663E-2</v>
      </c>
      <c r="CB21">
        <f t="shared" si="15"/>
        <v>0.12635263871999999</v>
      </c>
      <c r="CC21">
        <v>59</v>
      </c>
      <c r="CD21">
        <v>-3.2015825899778562E-3</v>
      </c>
      <c r="CE21">
        <v>8.8415472914229812E-3</v>
      </c>
      <c r="CF21">
        <v>7.9071854533711697E-2</v>
      </c>
      <c r="CG21">
        <f t="shared" si="16"/>
        <v>0.12635263871999999</v>
      </c>
      <c r="CH21">
        <v>59</v>
      </c>
      <c r="CI21">
        <v>1.013490236420659E-2</v>
      </c>
      <c r="CJ21">
        <v>-1.0848108177474629E-3</v>
      </c>
      <c r="CK21">
        <v>6.3318014718828974E-2</v>
      </c>
      <c r="CL21">
        <f t="shared" si="17"/>
        <v>0.12635263871999999</v>
      </c>
      <c r="CM21">
        <v>59</v>
      </c>
      <c r="CN21">
        <v>-1.68961984957356E-3</v>
      </c>
      <c r="CO21">
        <v>-5.9705896614203576E-4</v>
      </c>
      <c r="CP21">
        <v>9.0145248023701857E-2</v>
      </c>
      <c r="CQ21">
        <f t="shared" si="18"/>
        <v>0.12635263871999999</v>
      </c>
      <c r="CR21">
        <v>59</v>
      </c>
      <c r="CS21">
        <v>3.25480503038483E-3</v>
      </c>
      <c r="CT21">
        <v>4.2604575331515668E-3</v>
      </c>
      <c r="CU21">
        <v>6.5671246880250694E-2</v>
      </c>
      <c r="CV21">
        <f t="shared" si="19"/>
        <v>0.12635263871999999</v>
      </c>
      <c r="CW21">
        <v>59</v>
      </c>
      <c r="CX21">
        <v>-4.2202460925662754E-3</v>
      </c>
      <c r="CY21">
        <v>-5.3335603643076919E-3</v>
      </c>
      <c r="CZ21">
        <v>6.2111591529212508E-2</v>
      </c>
      <c r="DA21">
        <f t="shared" si="20"/>
        <v>0.12635263871999999</v>
      </c>
    </row>
    <row r="22" spans="1:105" x14ac:dyDescent="0.4">
      <c r="A22">
        <v>60</v>
      </c>
      <c r="B22">
        <v>-9.3979531805725765E-3</v>
      </c>
      <c r="C22">
        <v>-7.8239916984206622E-4</v>
      </c>
      <c r="D22">
        <v>6.9412921918491299E-2</v>
      </c>
      <c r="E22">
        <f t="shared" si="0"/>
        <v>0.12635263871999999</v>
      </c>
      <c r="F22">
        <v>60</v>
      </c>
      <c r="G22">
        <v>1.025783972731611E-2</v>
      </c>
      <c r="H22">
        <v>1.1404923359932319E-2</v>
      </c>
      <c r="I22">
        <v>7.1492752210824365E-2</v>
      </c>
      <c r="J22">
        <f t="shared" si="1"/>
        <v>0.12635263871999999</v>
      </c>
      <c r="K22">
        <v>60</v>
      </c>
      <c r="L22">
        <v>-1.1721628050415029E-3</v>
      </c>
      <c r="M22">
        <v>1.031411645427256E-2</v>
      </c>
      <c r="N22">
        <v>7.7867430084112316E-2</v>
      </c>
      <c r="O22">
        <f t="shared" si="2"/>
        <v>0.12635263871999999</v>
      </c>
      <c r="P22">
        <v>60</v>
      </c>
      <c r="Q22">
        <v>9.0109129138973886E-4</v>
      </c>
      <c r="R22">
        <v>-5.2719941154728053E-4</v>
      </c>
      <c r="S22">
        <v>6.3688480525762092E-2</v>
      </c>
      <c r="T22">
        <f t="shared" si="3"/>
        <v>0.12635263871999999</v>
      </c>
      <c r="U22">
        <v>60</v>
      </c>
      <c r="V22">
        <v>-1.390597326001245E-3</v>
      </c>
      <c r="W22">
        <v>-2.3585785341798818E-3</v>
      </c>
      <c r="X22">
        <v>8.6950577040762964E-2</v>
      </c>
      <c r="Y22">
        <f t="shared" si="4"/>
        <v>0.12635263871999999</v>
      </c>
      <c r="Z22">
        <v>60</v>
      </c>
      <c r="AA22">
        <v>-5.4982143436420102E-3</v>
      </c>
      <c r="AB22">
        <v>3.2223242166053399E-3</v>
      </c>
      <c r="AC22">
        <v>9.1397558985075913E-2</v>
      </c>
      <c r="AD22">
        <f t="shared" si="5"/>
        <v>0.12635263871999999</v>
      </c>
      <c r="AE22">
        <v>60</v>
      </c>
      <c r="AF22">
        <v>-3.7357643781497762E-3</v>
      </c>
      <c r="AG22">
        <v>-7.8060746577106044E-3</v>
      </c>
      <c r="AH22">
        <v>5.6093257990830578E-2</v>
      </c>
      <c r="AI22">
        <f t="shared" si="6"/>
        <v>0.12635263871999999</v>
      </c>
      <c r="AJ22">
        <v>60</v>
      </c>
      <c r="AK22">
        <v>1.117342263236554E-3</v>
      </c>
      <c r="AL22">
        <v>1.1999240130875961E-2</v>
      </c>
      <c r="AM22">
        <v>8.1993177975328985E-2</v>
      </c>
      <c r="AN22">
        <f t="shared" si="7"/>
        <v>0.12635263871999999</v>
      </c>
      <c r="AO22">
        <v>60</v>
      </c>
      <c r="AP22">
        <v>-6.3739708281317043E-3</v>
      </c>
      <c r="AQ22">
        <v>4.4810413157377119E-3</v>
      </c>
      <c r="AR22">
        <v>6.8993864569143248E-2</v>
      </c>
      <c r="AS22">
        <f t="shared" si="8"/>
        <v>0.12635263871999999</v>
      </c>
      <c r="AT22">
        <v>60</v>
      </c>
      <c r="AU22">
        <v>5.5355282171657954E-3</v>
      </c>
      <c r="AV22">
        <v>4.456946657150347E-3</v>
      </c>
      <c r="AW22">
        <v>8.0590687314757867E-2</v>
      </c>
      <c r="AX22">
        <f t="shared" si="9"/>
        <v>0.12635263871999999</v>
      </c>
      <c r="AY22">
        <v>60</v>
      </c>
      <c r="AZ22">
        <v>3.7800214746687719E-3</v>
      </c>
      <c r="BA22">
        <v>-7.4773336958268936E-3</v>
      </c>
      <c r="BB22">
        <v>6.5294402697974027E-2</v>
      </c>
      <c r="BC22">
        <f t="shared" si="10"/>
        <v>0.12635263871999999</v>
      </c>
      <c r="BD22">
        <v>60</v>
      </c>
      <c r="BE22">
        <v>4.2140344706965982E-3</v>
      </c>
      <c r="BF22">
        <v>-3.9795561768072701E-4</v>
      </c>
      <c r="BG22">
        <v>7.6474930175749495E-2</v>
      </c>
      <c r="BH22">
        <f t="shared" si="11"/>
        <v>0.12635263871999999</v>
      </c>
      <c r="BI22">
        <v>60</v>
      </c>
      <c r="BJ22">
        <v>-9.33064159130257E-3</v>
      </c>
      <c r="BK22">
        <v>-8.3299083912935024E-4</v>
      </c>
      <c r="BL22">
        <v>6.6184501136698645E-2</v>
      </c>
      <c r="BM22">
        <f t="shared" si="12"/>
        <v>0.12635263871999999</v>
      </c>
      <c r="BN22">
        <v>60</v>
      </c>
      <c r="BO22">
        <v>1.306397471193658E-2</v>
      </c>
      <c r="BP22">
        <v>8.215915830014001E-3</v>
      </c>
      <c r="BQ22">
        <v>6.0619488110851549E-2</v>
      </c>
      <c r="BR22">
        <f t="shared" si="13"/>
        <v>0.12635263871999999</v>
      </c>
      <c r="BS22">
        <v>60</v>
      </c>
      <c r="BT22">
        <v>-1.025773721480731E-2</v>
      </c>
      <c r="BU22">
        <v>4.7739419250129216E-3</v>
      </c>
      <c r="BV22">
        <v>6.7915616665796152E-2</v>
      </c>
      <c r="BW22">
        <f t="shared" si="14"/>
        <v>0.12635263871999999</v>
      </c>
      <c r="BX22">
        <v>60</v>
      </c>
      <c r="BY22">
        <v>9.0351860152942561E-3</v>
      </c>
      <c r="BZ22">
        <v>-1.650860563710783E-3</v>
      </c>
      <c r="CA22">
        <v>5.981050982951587E-2</v>
      </c>
      <c r="CB22">
        <f t="shared" si="15"/>
        <v>0.12635263871999999</v>
      </c>
      <c r="CC22">
        <v>60</v>
      </c>
      <c r="CD22">
        <v>4.9714827163346376E-3</v>
      </c>
      <c r="CE22">
        <v>2.6839669346615451E-3</v>
      </c>
      <c r="CF22">
        <v>7.7640425505453359E-2</v>
      </c>
      <c r="CG22">
        <f t="shared" si="16"/>
        <v>0.12635263871999999</v>
      </c>
      <c r="CH22">
        <v>60</v>
      </c>
      <c r="CI22">
        <v>-2.9404261837908141E-3</v>
      </c>
      <c r="CJ22">
        <v>-1.3859450282679861E-4</v>
      </c>
      <c r="CK22">
        <v>7.598179331857062E-2</v>
      </c>
      <c r="CL22">
        <f t="shared" si="17"/>
        <v>0.12635263871999999</v>
      </c>
      <c r="CM22">
        <v>60</v>
      </c>
      <c r="CN22">
        <v>6.7297216118993204E-3</v>
      </c>
      <c r="CO22">
        <v>1.758578515222228E-3</v>
      </c>
      <c r="CP22">
        <v>5.7034012742365373E-2</v>
      </c>
      <c r="CQ22">
        <f t="shared" si="18"/>
        <v>0.12635263871999999</v>
      </c>
      <c r="CR22">
        <v>60</v>
      </c>
      <c r="CS22">
        <v>-3.1990854796296159E-3</v>
      </c>
      <c r="CT22">
        <v>-1.800912258211882E-4</v>
      </c>
      <c r="CU22">
        <v>7.7445734802354491E-2</v>
      </c>
      <c r="CV22">
        <f t="shared" si="19"/>
        <v>0.12635263871999999</v>
      </c>
      <c r="CW22">
        <v>60</v>
      </c>
      <c r="CX22">
        <v>7.244462923894102E-3</v>
      </c>
      <c r="CY22">
        <v>-9.3706961606916418E-3</v>
      </c>
      <c r="CZ22">
        <v>5.5966459394726248E-2</v>
      </c>
      <c r="DA22">
        <f t="shared" si="20"/>
        <v>0.12635263871999999</v>
      </c>
    </row>
    <row r="23" spans="1:105" x14ac:dyDescent="0.4">
      <c r="A23">
        <v>61</v>
      </c>
      <c r="B23">
        <v>4.4347402328687793E-3</v>
      </c>
      <c r="C23">
        <v>6.5344420600913517E-3</v>
      </c>
      <c r="D23">
        <v>8.8792742723585436E-2</v>
      </c>
      <c r="E23">
        <f t="shared" si="0"/>
        <v>0.12635263871999999</v>
      </c>
      <c r="F23">
        <v>61</v>
      </c>
      <c r="G23">
        <v>3.557600344340561E-3</v>
      </c>
      <c r="H23">
        <v>-2.2017413240011871E-4</v>
      </c>
      <c r="I23">
        <v>5.7302151574762053E-2</v>
      </c>
      <c r="J23">
        <f t="shared" si="1"/>
        <v>0.12635263871999999</v>
      </c>
      <c r="K23">
        <v>61</v>
      </c>
      <c r="L23">
        <v>-4.0392228208418054E-3</v>
      </c>
      <c r="M23">
        <v>-1.9905958367589698E-3</v>
      </c>
      <c r="N23">
        <v>7.8481210527280479E-2</v>
      </c>
      <c r="O23">
        <f t="shared" si="2"/>
        <v>0.12635263871999999</v>
      </c>
      <c r="P23">
        <v>61</v>
      </c>
      <c r="Q23">
        <v>-4.8711248588474733E-3</v>
      </c>
      <c r="R23">
        <v>-2.9807627436665971E-3</v>
      </c>
      <c r="S23">
        <v>6.6885215071480916E-2</v>
      </c>
      <c r="T23">
        <f t="shared" si="3"/>
        <v>0.12635263871999999</v>
      </c>
      <c r="U23">
        <v>61</v>
      </c>
      <c r="V23">
        <v>2.008171199311801E-3</v>
      </c>
      <c r="W23">
        <v>1.2178021110007309E-4</v>
      </c>
      <c r="X23">
        <v>5.3656859502190041E-2</v>
      </c>
      <c r="Y23">
        <f t="shared" si="4"/>
        <v>0.12635263871999999</v>
      </c>
      <c r="Z23">
        <v>61</v>
      </c>
      <c r="AA23">
        <v>1.067746759464072E-2</v>
      </c>
      <c r="AB23">
        <v>-7.0117526785988689E-4</v>
      </c>
      <c r="AC23">
        <v>7.6567686356038236E-2</v>
      </c>
      <c r="AD23">
        <f t="shared" si="5"/>
        <v>0.12635263871999999</v>
      </c>
      <c r="AE23">
        <v>61</v>
      </c>
      <c r="AF23">
        <v>-1.302549092291373E-3</v>
      </c>
      <c r="AG23">
        <v>5.9093321082861186E-3</v>
      </c>
      <c r="AH23">
        <v>6.2709320124070433E-2</v>
      </c>
      <c r="AI23">
        <f t="shared" si="6"/>
        <v>0.12635263871999999</v>
      </c>
      <c r="AJ23">
        <v>61</v>
      </c>
      <c r="AK23">
        <v>-1.5192403242145229E-3</v>
      </c>
      <c r="AL23">
        <v>-4.7920200865767378E-4</v>
      </c>
      <c r="AM23">
        <v>7.4698739712074719E-2</v>
      </c>
      <c r="AN23">
        <f t="shared" si="7"/>
        <v>0.12635263871999999</v>
      </c>
      <c r="AO23">
        <v>61</v>
      </c>
      <c r="AP23">
        <v>8.5648424192778551E-3</v>
      </c>
      <c r="AQ23">
        <v>2.7809667513061681E-3</v>
      </c>
      <c r="AR23">
        <v>6.9341990985641311E-2</v>
      </c>
      <c r="AS23">
        <f t="shared" si="8"/>
        <v>0.12635263871999999</v>
      </c>
      <c r="AT23">
        <v>61</v>
      </c>
      <c r="AU23">
        <v>2.995586555210681E-3</v>
      </c>
      <c r="AV23">
        <v>-1.6415009135835499E-3</v>
      </c>
      <c r="AW23">
        <v>6.7752239511712428E-2</v>
      </c>
      <c r="AX23">
        <f t="shared" si="9"/>
        <v>0.12635263871999999</v>
      </c>
      <c r="AY23">
        <v>61</v>
      </c>
      <c r="AZ23">
        <v>-1.8109534834040431E-3</v>
      </c>
      <c r="BA23">
        <v>8.6448484683232848E-3</v>
      </c>
      <c r="BB23">
        <v>5.0131348778426919E-2</v>
      </c>
      <c r="BC23">
        <f t="shared" si="10"/>
        <v>0.12635263871999999</v>
      </c>
      <c r="BD23">
        <v>61</v>
      </c>
      <c r="BE23">
        <v>-2.2215382829594188E-3</v>
      </c>
      <c r="BF23">
        <v>3.6508265993412882E-3</v>
      </c>
      <c r="BG23">
        <v>8.2425035646426184E-2</v>
      </c>
      <c r="BH23">
        <f t="shared" si="11"/>
        <v>0.12635263871999999</v>
      </c>
      <c r="BI23">
        <v>61</v>
      </c>
      <c r="BJ23">
        <v>2.981888662825314E-3</v>
      </c>
      <c r="BK23">
        <v>-1.618962479959815E-3</v>
      </c>
      <c r="BL23">
        <v>7.8380167127865955E-2</v>
      </c>
      <c r="BM23">
        <f t="shared" si="12"/>
        <v>0.12635263871999999</v>
      </c>
      <c r="BN23">
        <v>61</v>
      </c>
      <c r="BO23">
        <v>1.534560454844759E-3</v>
      </c>
      <c r="BP23">
        <v>-4.6367210352254934E-3</v>
      </c>
      <c r="BQ23">
        <v>6.1321274337521131E-2</v>
      </c>
      <c r="BR23">
        <f t="shared" si="13"/>
        <v>0.12635263871999999</v>
      </c>
      <c r="BS23">
        <v>61</v>
      </c>
      <c r="BT23">
        <v>-1.082712024418001E-3</v>
      </c>
      <c r="BU23">
        <v>3.0921058887042148E-4</v>
      </c>
      <c r="BV23">
        <v>7.9341097159088367E-2</v>
      </c>
      <c r="BW23">
        <f t="shared" si="14"/>
        <v>0.12635263871999999</v>
      </c>
      <c r="BX23">
        <v>61</v>
      </c>
      <c r="BY23">
        <v>7.2237302322783253E-3</v>
      </c>
      <c r="BZ23">
        <v>1.4875701182164591E-3</v>
      </c>
      <c r="CA23">
        <v>7.4145734096398949E-2</v>
      </c>
      <c r="CB23">
        <f t="shared" si="15"/>
        <v>0.12635263871999999</v>
      </c>
      <c r="CC23">
        <v>61</v>
      </c>
      <c r="CD23">
        <v>2.0128546860398002E-3</v>
      </c>
      <c r="CE23">
        <v>4.0261958804454378E-4</v>
      </c>
      <c r="CF23">
        <v>4.9367166095603127E-2</v>
      </c>
      <c r="CG23">
        <f t="shared" si="16"/>
        <v>0.12635263871999999</v>
      </c>
      <c r="CH23">
        <v>61</v>
      </c>
      <c r="CI23">
        <v>6.5647537562887994E-3</v>
      </c>
      <c r="CJ23">
        <v>2.147404599699376E-3</v>
      </c>
      <c r="CK23">
        <v>7.6785684531890733E-2</v>
      </c>
      <c r="CL23">
        <f t="shared" si="17"/>
        <v>0.12635263871999999</v>
      </c>
      <c r="CM23">
        <v>61</v>
      </c>
      <c r="CN23">
        <v>5.1603282990413052E-3</v>
      </c>
      <c r="CO23">
        <v>-1.0084503929176339E-3</v>
      </c>
      <c r="CP23">
        <v>7.0691994784141551E-2</v>
      </c>
      <c r="CQ23">
        <f t="shared" si="18"/>
        <v>0.12635263871999999</v>
      </c>
      <c r="CR23">
        <v>61</v>
      </c>
      <c r="CS23">
        <v>4.4740380422285241E-3</v>
      </c>
      <c r="CT23">
        <v>2.627218705752912E-3</v>
      </c>
      <c r="CU23">
        <v>3.8910899338429339E-2</v>
      </c>
      <c r="CV23">
        <f t="shared" si="19"/>
        <v>0.12635263871999999</v>
      </c>
      <c r="CW23">
        <v>61</v>
      </c>
      <c r="CX23">
        <v>1.053684995536713E-2</v>
      </c>
      <c r="CY23">
        <v>-1.204682992881673E-3</v>
      </c>
      <c r="CZ23">
        <v>7.4394275649798836E-2</v>
      </c>
      <c r="DA23">
        <f t="shared" si="20"/>
        <v>0.12635263871999999</v>
      </c>
    </row>
    <row r="24" spans="1:105" x14ac:dyDescent="0.4">
      <c r="A24">
        <v>62</v>
      </c>
      <c r="B24">
        <v>8.5189119921499944E-4</v>
      </c>
      <c r="C24">
        <v>7.6264494848671104E-3</v>
      </c>
      <c r="D24">
        <v>6.7160473620621178E-2</v>
      </c>
      <c r="E24">
        <f t="shared" si="0"/>
        <v>0.12635263871999999</v>
      </c>
      <c r="F24">
        <v>62</v>
      </c>
      <c r="G24">
        <v>-1.0507591345584261E-3</v>
      </c>
      <c r="H24">
        <v>8.8701606625295852E-3</v>
      </c>
      <c r="I24">
        <v>6.9335563141155437E-2</v>
      </c>
      <c r="J24">
        <f t="shared" si="1"/>
        <v>0.12635263871999999</v>
      </c>
      <c r="K24">
        <v>62</v>
      </c>
      <c r="L24">
        <v>-3.9729683820123977E-3</v>
      </c>
      <c r="M24">
        <v>-7.5393299614303303E-3</v>
      </c>
      <c r="N24">
        <v>7.4178162503623635E-2</v>
      </c>
      <c r="O24">
        <f t="shared" si="2"/>
        <v>0.12635263871999999</v>
      </c>
      <c r="P24">
        <v>62</v>
      </c>
      <c r="Q24">
        <v>-8.5060503653298699E-3</v>
      </c>
      <c r="R24">
        <v>8.146920901847465E-3</v>
      </c>
      <c r="S24">
        <v>7.3179860623568987E-2</v>
      </c>
      <c r="T24">
        <f t="shared" si="3"/>
        <v>0.12635263871999999</v>
      </c>
      <c r="U24">
        <v>62</v>
      </c>
      <c r="V24">
        <v>2.4403930974819269E-3</v>
      </c>
      <c r="W24">
        <v>4.4140953639378033E-3</v>
      </c>
      <c r="X24">
        <v>5.5601740999515238E-2</v>
      </c>
      <c r="Y24">
        <f t="shared" si="4"/>
        <v>0.12635263871999999</v>
      </c>
      <c r="Z24">
        <v>62</v>
      </c>
      <c r="AA24">
        <v>1.2569802976949729E-2</v>
      </c>
      <c r="AB24">
        <v>3.795827113430517E-3</v>
      </c>
      <c r="AC24">
        <v>7.1918878199322592E-2</v>
      </c>
      <c r="AD24">
        <f t="shared" si="5"/>
        <v>0.12635263871999999</v>
      </c>
      <c r="AE24">
        <v>62</v>
      </c>
      <c r="AF24">
        <v>-7.8850352758930813E-3</v>
      </c>
      <c r="AG24">
        <v>3.8309006321013829E-3</v>
      </c>
      <c r="AH24">
        <v>6.2638990126228464E-2</v>
      </c>
      <c r="AI24">
        <f t="shared" si="6"/>
        <v>0.12635263871999999</v>
      </c>
      <c r="AJ24">
        <v>62</v>
      </c>
      <c r="AK24">
        <v>1.4924566865758501E-3</v>
      </c>
      <c r="AL24">
        <v>-6.5961771789999346E-3</v>
      </c>
      <c r="AM24">
        <v>7.730786776670022E-2</v>
      </c>
      <c r="AN24">
        <f t="shared" si="7"/>
        <v>0.12635263871999999</v>
      </c>
      <c r="AO24">
        <v>62</v>
      </c>
      <c r="AP24">
        <v>-3.814196816380721E-3</v>
      </c>
      <c r="AQ24">
        <v>-2.7975426975421409E-3</v>
      </c>
      <c r="AR24">
        <v>6.3003117446707918E-2</v>
      </c>
      <c r="AS24">
        <f t="shared" si="8"/>
        <v>0.12635263871999999</v>
      </c>
      <c r="AT24">
        <v>62</v>
      </c>
      <c r="AU24">
        <v>3.1958564621667319E-3</v>
      </c>
      <c r="AV24">
        <v>-6.5308333812324755E-4</v>
      </c>
      <c r="AW24">
        <v>8.8611349435821496E-2</v>
      </c>
      <c r="AX24">
        <f t="shared" si="9"/>
        <v>0.12635263871999999</v>
      </c>
      <c r="AY24">
        <v>62</v>
      </c>
      <c r="AZ24">
        <v>7.6277573464317164E-3</v>
      </c>
      <c r="BA24">
        <v>-4.8652960079701379E-4</v>
      </c>
      <c r="BB24">
        <v>5.2381085311816171E-2</v>
      </c>
      <c r="BC24">
        <f t="shared" si="10"/>
        <v>0.12635263871999999</v>
      </c>
      <c r="BD24">
        <v>62</v>
      </c>
      <c r="BE24">
        <v>6.380476587781612E-3</v>
      </c>
      <c r="BF24">
        <v>2.8327745729753778E-3</v>
      </c>
      <c r="BG24">
        <v>7.9638367328514981E-2</v>
      </c>
      <c r="BH24">
        <f t="shared" si="11"/>
        <v>0.12635263871999999</v>
      </c>
      <c r="BI24">
        <v>62</v>
      </c>
      <c r="BJ24">
        <v>1.108692465400926E-2</v>
      </c>
      <c r="BK24">
        <v>-4.9737919453215268E-3</v>
      </c>
      <c r="BL24">
        <v>5.3355862663803107E-2</v>
      </c>
      <c r="BM24">
        <f t="shared" si="12"/>
        <v>0.12635263871999999</v>
      </c>
      <c r="BN24">
        <v>62</v>
      </c>
      <c r="BO24">
        <v>4.7084254827330302E-3</v>
      </c>
      <c r="BP24">
        <v>7.2666778344783883E-3</v>
      </c>
      <c r="BQ24">
        <v>5.3169216637985107E-2</v>
      </c>
      <c r="BR24">
        <f t="shared" si="13"/>
        <v>0.12635263871999999</v>
      </c>
      <c r="BS24">
        <v>62</v>
      </c>
      <c r="BT24">
        <v>1.047051293231278E-2</v>
      </c>
      <c r="BU24">
        <v>-1.2114388878030559E-4</v>
      </c>
      <c r="BV24">
        <v>6.6353051085428619E-2</v>
      </c>
      <c r="BW24">
        <f t="shared" si="14"/>
        <v>0.12635263871999999</v>
      </c>
      <c r="BX24">
        <v>62</v>
      </c>
      <c r="BY24">
        <v>-2.0621649947392701E-3</v>
      </c>
      <c r="BZ24">
        <v>-2.490660348512344E-3</v>
      </c>
      <c r="CA24">
        <v>7.2239438261068933E-2</v>
      </c>
      <c r="CB24">
        <f t="shared" si="15"/>
        <v>0.12635263871999999</v>
      </c>
      <c r="CC24">
        <v>62</v>
      </c>
      <c r="CD24">
        <v>4.3922894203154142E-3</v>
      </c>
      <c r="CE24">
        <v>3.5297754694219828E-3</v>
      </c>
      <c r="CF24">
        <v>7.6576579118231056E-2</v>
      </c>
      <c r="CG24">
        <f t="shared" si="16"/>
        <v>0.12635263871999999</v>
      </c>
      <c r="CH24">
        <v>62</v>
      </c>
      <c r="CI24">
        <v>3.8453981093601679E-3</v>
      </c>
      <c r="CJ24">
        <v>2.2763892090651131E-3</v>
      </c>
      <c r="CK24">
        <v>7.1532696055994605E-2</v>
      </c>
      <c r="CL24">
        <f t="shared" si="17"/>
        <v>0.12635263871999999</v>
      </c>
      <c r="CM24">
        <v>62</v>
      </c>
      <c r="CN24">
        <v>7.998008567379586E-4</v>
      </c>
      <c r="CO24">
        <v>3.6211869075636928E-3</v>
      </c>
      <c r="CP24">
        <v>7.1047457463866481E-2</v>
      </c>
      <c r="CQ24">
        <f t="shared" si="18"/>
        <v>0.12635263871999999</v>
      </c>
      <c r="CR24">
        <v>62</v>
      </c>
      <c r="CS24">
        <v>-7.8693521035088287E-4</v>
      </c>
      <c r="CT24">
        <v>-1.143342568848324E-3</v>
      </c>
      <c r="CU24">
        <v>6.8138494659900642E-2</v>
      </c>
      <c r="CV24">
        <f t="shared" si="19"/>
        <v>0.12635263871999999</v>
      </c>
      <c r="CW24">
        <v>62</v>
      </c>
      <c r="CX24">
        <v>-4.3371955533603136E-3</v>
      </c>
      <c r="CY24">
        <v>3.5210546869216988E-3</v>
      </c>
      <c r="CZ24">
        <v>7.8199620998841729E-2</v>
      </c>
      <c r="DA24">
        <f t="shared" si="20"/>
        <v>0.12635263871999999</v>
      </c>
    </row>
    <row r="25" spans="1:105" x14ac:dyDescent="0.4">
      <c r="A25">
        <v>63</v>
      </c>
      <c r="B25">
        <v>4.3850524863353916E-3</v>
      </c>
      <c r="C25">
        <v>-5.4218592371141983E-3</v>
      </c>
      <c r="D25">
        <v>6.0447288938846731E-2</v>
      </c>
      <c r="E25">
        <f t="shared" si="0"/>
        <v>0.12635263871999999</v>
      </c>
      <c r="F25">
        <v>63</v>
      </c>
      <c r="G25">
        <v>-3.2715275877914251E-3</v>
      </c>
      <c r="H25">
        <v>1.0220017690043539E-3</v>
      </c>
      <c r="I25">
        <v>6.7969692892566949E-2</v>
      </c>
      <c r="J25">
        <f t="shared" si="1"/>
        <v>0.12635263871999999</v>
      </c>
      <c r="K25">
        <v>63</v>
      </c>
      <c r="L25">
        <v>1.219884633659061E-4</v>
      </c>
      <c r="M25">
        <v>2.2592715171449469E-3</v>
      </c>
      <c r="N25">
        <v>3.7607543151372269E-2</v>
      </c>
      <c r="O25">
        <f t="shared" si="2"/>
        <v>0.12635263871999999</v>
      </c>
      <c r="P25">
        <v>63</v>
      </c>
      <c r="Q25">
        <v>-8.9246936062213926E-4</v>
      </c>
      <c r="R25">
        <v>1.855704592268124E-3</v>
      </c>
      <c r="S25">
        <v>4.4096491481054247E-2</v>
      </c>
      <c r="T25">
        <f t="shared" si="3"/>
        <v>0.12635263871999999</v>
      </c>
      <c r="U25">
        <v>63</v>
      </c>
      <c r="V25">
        <v>-4.3646562080986041E-3</v>
      </c>
      <c r="W25">
        <v>9.6820566657516028E-3</v>
      </c>
      <c r="X25">
        <v>6.2684812304628301E-2</v>
      </c>
      <c r="Y25">
        <f t="shared" si="4"/>
        <v>0.12635263871999999</v>
      </c>
      <c r="Z25">
        <v>63</v>
      </c>
      <c r="AA25">
        <v>2.252114815968089E-3</v>
      </c>
      <c r="AB25">
        <v>-1.206640385948316E-3</v>
      </c>
      <c r="AC25">
        <v>6.4101420711570184E-2</v>
      </c>
      <c r="AD25">
        <f t="shared" si="5"/>
        <v>0.12635263871999999</v>
      </c>
      <c r="AE25">
        <v>63</v>
      </c>
      <c r="AF25">
        <v>2.8268766966101332E-3</v>
      </c>
      <c r="AG25">
        <v>8.6985029933250926E-3</v>
      </c>
      <c r="AH25">
        <v>6.2001433796390192E-2</v>
      </c>
      <c r="AI25">
        <f t="shared" si="6"/>
        <v>0.12635263871999999</v>
      </c>
      <c r="AJ25">
        <v>63</v>
      </c>
      <c r="AK25">
        <v>7.141073311640718E-3</v>
      </c>
      <c r="AL25">
        <v>4.3914793091320899E-3</v>
      </c>
      <c r="AM25">
        <v>7.6018415052768171E-2</v>
      </c>
      <c r="AN25">
        <f t="shared" si="7"/>
        <v>0.12635263871999999</v>
      </c>
      <c r="AO25">
        <v>63</v>
      </c>
      <c r="AP25">
        <v>1.149637558698308E-2</v>
      </c>
      <c r="AQ25">
        <v>-8.7142062969262427E-3</v>
      </c>
      <c r="AR25">
        <v>6.3479768699828271E-2</v>
      </c>
      <c r="AS25">
        <f t="shared" si="8"/>
        <v>0.12635263871999999</v>
      </c>
      <c r="AT25">
        <v>63</v>
      </c>
      <c r="AU25">
        <v>-1.2248722133659711E-3</v>
      </c>
      <c r="AV25">
        <v>-4.1609621596294319E-3</v>
      </c>
      <c r="AW25">
        <v>7.0980470291369335E-2</v>
      </c>
      <c r="AX25">
        <f t="shared" si="9"/>
        <v>0.12635263871999999</v>
      </c>
      <c r="AY25">
        <v>63</v>
      </c>
      <c r="AZ25">
        <v>7.3565770114211084E-3</v>
      </c>
      <c r="BA25">
        <v>-5.8384025241291363E-3</v>
      </c>
      <c r="BB25">
        <v>6.5092459897700253E-2</v>
      </c>
      <c r="BC25">
        <f t="shared" si="10"/>
        <v>0.12635263871999999</v>
      </c>
      <c r="BD25">
        <v>63</v>
      </c>
      <c r="BE25">
        <v>1.2113312799881719E-2</v>
      </c>
      <c r="BF25">
        <v>2.7462541206784001E-3</v>
      </c>
      <c r="BG25">
        <v>8.0015801907861936E-2</v>
      </c>
      <c r="BH25">
        <f t="shared" si="11"/>
        <v>0.12635263871999999</v>
      </c>
      <c r="BI25">
        <v>63</v>
      </c>
      <c r="BJ25">
        <v>5.6595520592008413E-3</v>
      </c>
      <c r="BK25">
        <v>1.7557828381372779E-3</v>
      </c>
      <c r="BL25">
        <v>3.2894513571955622E-2</v>
      </c>
      <c r="BM25">
        <f t="shared" si="12"/>
        <v>0.12635263871999999</v>
      </c>
      <c r="BN25">
        <v>63</v>
      </c>
      <c r="BO25">
        <v>-6.2389956201179724E-3</v>
      </c>
      <c r="BP25">
        <v>-3.4780236395301049E-3</v>
      </c>
      <c r="BQ25">
        <v>6.4497701967076659E-2</v>
      </c>
      <c r="BR25">
        <f t="shared" si="13"/>
        <v>0.12635263871999999</v>
      </c>
      <c r="BS25">
        <v>63</v>
      </c>
      <c r="BT25">
        <v>5.7692951714860266E-3</v>
      </c>
      <c r="BU25">
        <v>4.3752800195568644E-3</v>
      </c>
      <c r="BV25">
        <v>8.359728064725902E-2</v>
      </c>
      <c r="BW25">
        <f t="shared" si="14"/>
        <v>0.12635263871999999</v>
      </c>
      <c r="BX25">
        <v>63</v>
      </c>
      <c r="BY25">
        <v>-1.9009159796470161E-3</v>
      </c>
      <c r="BZ25">
        <v>-4.44165397670316E-4</v>
      </c>
      <c r="CA25">
        <v>7.36092294139261E-2</v>
      </c>
      <c r="CB25">
        <f t="shared" si="15"/>
        <v>0.12635263871999999</v>
      </c>
      <c r="CC25">
        <v>63</v>
      </c>
      <c r="CD25">
        <v>7.1943515138563306E-3</v>
      </c>
      <c r="CE25">
        <v>-1.4686020001564021E-3</v>
      </c>
      <c r="CF25">
        <v>3.670514928163443E-2</v>
      </c>
      <c r="CG25">
        <f t="shared" si="16"/>
        <v>0.12635263871999999</v>
      </c>
      <c r="CH25">
        <v>63</v>
      </c>
      <c r="CI25">
        <v>8.0562847920609033E-3</v>
      </c>
      <c r="CJ25">
        <v>5.5720007542380224E-3</v>
      </c>
      <c r="CK25">
        <v>7.8268183988307358E-2</v>
      </c>
      <c r="CL25">
        <f t="shared" si="17"/>
        <v>0.12635263871999999</v>
      </c>
      <c r="CM25">
        <v>63</v>
      </c>
      <c r="CN25">
        <v>-1.1479219785554721E-2</v>
      </c>
      <c r="CO25">
        <v>6.5847072770616648E-3</v>
      </c>
      <c r="CP25">
        <v>7.7726480385856889E-2</v>
      </c>
      <c r="CQ25">
        <f t="shared" si="18"/>
        <v>0.12635263871999999</v>
      </c>
      <c r="CR25">
        <v>63</v>
      </c>
      <c r="CS25">
        <v>1.19058310833014E-3</v>
      </c>
      <c r="CT25">
        <v>-2.582189522773413E-3</v>
      </c>
      <c r="CU25">
        <v>6.9977724578850042E-2</v>
      </c>
      <c r="CV25">
        <f t="shared" si="19"/>
        <v>0.12635263871999999</v>
      </c>
      <c r="CW25">
        <v>63</v>
      </c>
      <c r="CX25">
        <v>3.4939889587122849E-3</v>
      </c>
      <c r="CY25">
        <v>-3.2985916805948119E-3</v>
      </c>
      <c r="CZ25">
        <v>6.5521044684768881E-2</v>
      </c>
      <c r="DA25">
        <f t="shared" si="20"/>
        <v>0.12635263871999999</v>
      </c>
    </row>
    <row r="26" spans="1:105" x14ac:dyDescent="0.4">
      <c r="A26">
        <v>64</v>
      </c>
      <c r="B26">
        <v>6.5843588176051583E-3</v>
      </c>
      <c r="C26">
        <v>-1.932279545662315E-4</v>
      </c>
      <c r="D26">
        <v>5.6142527142466432E-2</v>
      </c>
      <c r="E26">
        <f t="shared" si="0"/>
        <v>0.12635263871999999</v>
      </c>
      <c r="F26">
        <v>64</v>
      </c>
      <c r="G26">
        <v>-2.9760882644014031E-3</v>
      </c>
      <c r="H26">
        <v>5.6536760272474064E-3</v>
      </c>
      <c r="I26">
        <v>6.6792666293021039E-2</v>
      </c>
      <c r="J26">
        <f t="shared" si="1"/>
        <v>0.12635263871999999</v>
      </c>
      <c r="K26">
        <v>64</v>
      </c>
      <c r="L26">
        <v>8.112481736162221E-3</v>
      </c>
      <c r="M26">
        <v>5.0477725713560222E-3</v>
      </c>
      <c r="N26">
        <v>6.2763618266092142E-2</v>
      </c>
      <c r="O26">
        <f t="shared" si="2"/>
        <v>0.12635263871999999</v>
      </c>
      <c r="P26">
        <v>64</v>
      </c>
      <c r="Q26">
        <v>4.7175382905098118E-3</v>
      </c>
      <c r="R26">
        <v>4.7753549482417602E-3</v>
      </c>
      <c r="S26">
        <v>7.2174474092284446E-2</v>
      </c>
      <c r="T26">
        <f t="shared" si="3"/>
        <v>0.12635263871999999</v>
      </c>
      <c r="U26">
        <v>64</v>
      </c>
      <c r="V26">
        <v>6.0047990315547223E-3</v>
      </c>
      <c r="W26">
        <v>5.7940240779749182E-3</v>
      </c>
      <c r="X26">
        <v>7.5505322854712037E-2</v>
      </c>
      <c r="Y26">
        <f t="shared" si="4"/>
        <v>0.12635263871999999</v>
      </c>
      <c r="Z26">
        <v>64</v>
      </c>
      <c r="AA26">
        <v>1.229094882477101E-3</v>
      </c>
      <c r="AB26">
        <v>-4.8232878075888568E-3</v>
      </c>
      <c r="AC26">
        <v>6.3358782296926236E-2</v>
      </c>
      <c r="AD26">
        <f t="shared" si="5"/>
        <v>0.12635263871999999</v>
      </c>
      <c r="AE26">
        <v>64</v>
      </c>
      <c r="AF26">
        <v>-3.1121060971915858E-3</v>
      </c>
      <c r="AG26">
        <v>-1.741279371672712E-3</v>
      </c>
      <c r="AH26">
        <v>5.933590572219441E-2</v>
      </c>
      <c r="AI26">
        <f t="shared" si="6"/>
        <v>0.12635263871999999</v>
      </c>
      <c r="AJ26">
        <v>64</v>
      </c>
      <c r="AK26">
        <v>4.3952421876560857E-3</v>
      </c>
      <c r="AL26">
        <v>3.7097062819543082E-4</v>
      </c>
      <c r="AM26">
        <v>8.5293096792355111E-2</v>
      </c>
      <c r="AN26">
        <f t="shared" si="7"/>
        <v>0.12635263871999999</v>
      </c>
      <c r="AO26">
        <v>64</v>
      </c>
      <c r="AP26">
        <v>-2.609861222548973E-3</v>
      </c>
      <c r="AQ26">
        <v>-3.3538637699073048E-4</v>
      </c>
      <c r="AR26">
        <v>3.7476697934016111E-2</v>
      </c>
      <c r="AS26">
        <f t="shared" si="8"/>
        <v>0.12635263871999999</v>
      </c>
      <c r="AT26">
        <v>64</v>
      </c>
      <c r="AU26">
        <v>-1.0408639852399089E-3</v>
      </c>
      <c r="AV26">
        <v>2.3498793018358129E-3</v>
      </c>
      <c r="AW26">
        <v>7.4497470559078738E-2</v>
      </c>
      <c r="AX26">
        <f t="shared" si="9"/>
        <v>0.12635263871999999</v>
      </c>
      <c r="AY26">
        <v>64</v>
      </c>
      <c r="AZ26">
        <v>5.5448548880596788E-4</v>
      </c>
      <c r="BA26">
        <v>-5.5425004030210015E-4</v>
      </c>
      <c r="BB26">
        <v>6.7304132410122022E-2</v>
      </c>
      <c r="BC26">
        <f t="shared" si="10"/>
        <v>0.12635263871999999</v>
      </c>
      <c r="BD26">
        <v>64</v>
      </c>
      <c r="BE26">
        <v>2.943255027451182E-3</v>
      </c>
      <c r="BF26">
        <v>-7.5003065058684886E-3</v>
      </c>
      <c r="BG26">
        <v>3.8158095012104619E-2</v>
      </c>
      <c r="BH26">
        <f t="shared" si="11"/>
        <v>0.12635263871999999</v>
      </c>
      <c r="BI26">
        <v>64</v>
      </c>
      <c r="BJ26">
        <v>6.0775497186277955E-4</v>
      </c>
      <c r="BK26">
        <v>1.2872195464321431E-3</v>
      </c>
      <c r="BL26">
        <v>9.0775483998712853E-2</v>
      </c>
      <c r="BM26">
        <f t="shared" si="12"/>
        <v>0.12635263871999999</v>
      </c>
      <c r="BN26">
        <v>64</v>
      </c>
      <c r="BO26">
        <v>1.954920233672763E-2</v>
      </c>
      <c r="BP26">
        <v>1.53261978347047E-3</v>
      </c>
      <c r="BQ26">
        <v>5.5100655949435987E-2</v>
      </c>
      <c r="BR26">
        <f t="shared" si="13"/>
        <v>0.12635263871999999</v>
      </c>
      <c r="BS26">
        <v>64</v>
      </c>
      <c r="BT26">
        <v>1.02298975830126E-2</v>
      </c>
      <c r="BU26">
        <v>-3.7717276967217041E-3</v>
      </c>
      <c r="BV26">
        <v>6.3885004503137513E-2</v>
      </c>
      <c r="BW26">
        <f t="shared" si="14"/>
        <v>0.12635263871999999</v>
      </c>
      <c r="BX26">
        <v>64</v>
      </c>
      <c r="BY26">
        <v>5.8777460141429662E-4</v>
      </c>
      <c r="BZ26">
        <v>-4.5618421357298596E-3</v>
      </c>
      <c r="CA26">
        <v>8.0475662519022259E-2</v>
      </c>
      <c r="CB26">
        <f t="shared" si="15"/>
        <v>0.12635263871999999</v>
      </c>
      <c r="CC26">
        <v>64</v>
      </c>
      <c r="CD26">
        <v>-3.1522232224748029E-3</v>
      </c>
      <c r="CE26">
        <v>-3.470192456411328E-3</v>
      </c>
      <c r="CF26">
        <v>6.6099046279305781E-2</v>
      </c>
      <c r="CG26">
        <f t="shared" si="16"/>
        <v>0.12635263871999999</v>
      </c>
      <c r="CH26">
        <v>64</v>
      </c>
      <c r="CI26">
        <v>1.087179629838555E-3</v>
      </c>
      <c r="CJ26">
        <v>3.5514727448882462E-4</v>
      </c>
      <c r="CK26">
        <v>7.5003347086156538E-2</v>
      </c>
      <c r="CL26">
        <f t="shared" si="17"/>
        <v>0.12635263871999999</v>
      </c>
      <c r="CM26">
        <v>64</v>
      </c>
      <c r="CN26">
        <v>-1.885845625929103E-3</v>
      </c>
      <c r="CO26">
        <v>-2.676491938850186E-3</v>
      </c>
      <c r="CP26">
        <v>4.5548183747251843E-2</v>
      </c>
      <c r="CQ26">
        <f t="shared" si="18"/>
        <v>0.12635263871999999</v>
      </c>
      <c r="CR26">
        <v>64</v>
      </c>
      <c r="CS26">
        <v>1.7316527476845371E-3</v>
      </c>
      <c r="CT26">
        <v>-5.3473836482736074E-3</v>
      </c>
      <c r="CU26">
        <v>6.6748173604011141E-2</v>
      </c>
      <c r="CV26">
        <f t="shared" si="19"/>
        <v>0.12635263871999999</v>
      </c>
      <c r="CW26">
        <v>64</v>
      </c>
      <c r="CX26">
        <v>8.1001776302828173E-3</v>
      </c>
      <c r="CY26">
        <v>-1.5682991582828081E-3</v>
      </c>
      <c r="CZ26">
        <v>6.3213723835231911E-2</v>
      </c>
      <c r="DA26">
        <f t="shared" si="20"/>
        <v>0.12635263871999999</v>
      </c>
    </row>
    <row r="27" spans="1:105" x14ac:dyDescent="0.4">
      <c r="A27">
        <v>65</v>
      </c>
      <c r="B27">
        <v>9.2347233492669854E-3</v>
      </c>
      <c r="C27">
        <v>2.840017276981196E-3</v>
      </c>
      <c r="D27">
        <v>6.5717619967284979E-2</v>
      </c>
      <c r="E27">
        <f t="shared" si="0"/>
        <v>0.12635263871999999</v>
      </c>
      <c r="F27">
        <v>65</v>
      </c>
      <c r="G27">
        <v>-4.9034317501281998E-3</v>
      </c>
      <c r="H27">
        <v>-7.6080452617616964E-3</v>
      </c>
      <c r="I27">
        <v>5.3505627231494317E-2</v>
      </c>
      <c r="J27">
        <f t="shared" si="1"/>
        <v>0.12635263871999999</v>
      </c>
      <c r="K27">
        <v>65</v>
      </c>
      <c r="L27">
        <v>-5.8441714657688675E-4</v>
      </c>
      <c r="M27">
        <v>-1.9606933808708729E-3</v>
      </c>
      <c r="N27">
        <v>6.4323756357845818E-2</v>
      </c>
      <c r="O27">
        <f t="shared" si="2"/>
        <v>0.12635263871999999</v>
      </c>
      <c r="P27">
        <v>65</v>
      </c>
      <c r="Q27">
        <v>-1.6805760280259241E-3</v>
      </c>
      <c r="R27">
        <v>4.0553730259643029E-3</v>
      </c>
      <c r="S27">
        <v>5.8843452092907603E-2</v>
      </c>
      <c r="T27">
        <f t="shared" si="3"/>
        <v>0.12635263871999999</v>
      </c>
      <c r="U27">
        <v>65</v>
      </c>
      <c r="V27">
        <v>-1.8162453792251751E-3</v>
      </c>
      <c r="W27">
        <v>4.3606529461547982E-3</v>
      </c>
      <c r="X27">
        <v>5.3384003667437098E-2</v>
      </c>
      <c r="Y27">
        <f t="shared" si="4"/>
        <v>0.12635263871999999</v>
      </c>
      <c r="Z27">
        <v>65</v>
      </c>
      <c r="AA27">
        <v>6.0658322194092583E-3</v>
      </c>
      <c r="AB27">
        <v>5.6126905537609104E-3</v>
      </c>
      <c r="AC27">
        <v>7.3503145132997508E-2</v>
      </c>
      <c r="AD27">
        <f t="shared" si="5"/>
        <v>0.12635263871999999</v>
      </c>
      <c r="AE27">
        <v>65</v>
      </c>
      <c r="AF27">
        <v>4.8741455411130674E-3</v>
      </c>
      <c r="AG27">
        <v>-6.4154504392655611E-3</v>
      </c>
      <c r="AH27">
        <v>5.018852309163635E-2</v>
      </c>
      <c r="AI27">
        <f t="shared" si="6"/>
        <v>0.12635263871999999</v>
      </c>
      <c r="AJ27">
        <v>65</v>
      </c>
      <c r="AK27">
        <v>3.6320656662755311E-3</v>
      </c>
      <c r="AL27">
        <v>8.8460448904449929E-3</v>
      </c>
      <c r="AM27">
        <v>6.8118350270100214E-2</v>
      </c>
      <c r="AN27">
        <f t="shared" si="7"/>
        <v>0.12635263871999999</v>
      </c>
      <c r="AO27">
        <v>65</v>
      </c>
      <c r="AP27">
        <v>3.814605065346944E-3</v>
      </c>
      <c r="AQ27">
        <v>1.8161789954058009E-4</v>
      </c>
      <c r="AR27">
        <v>6.8394990230543282E-2</v>
      </c>
      <c r="AS27">
        <f t="shared" si="8"/>
        <v>0.12635263871999999</v>
      </c>
      <c r="AT27">
        <v>65</v>
      </c>
      <c r="AU27">
        <v>3.9326597413942149E-3</v>
      </c>
      <c r="AV27">
        <v>1.092793887150771E-2</v>
      </c>
      <c r="AW27">
        <v>6.2711730991235268E-2</v>
      </c>
      <c r="AX27">
        <f t="shared" si="9"/>
        <v>0.12635263871999999</v>
      </c>
      <c r="AY27">
        <v>65</v>
      </c>
      <c r="AZ27">
        <v>-1.0829796294335469E-3</v>
      </c>
      <c r="BA27">
        <v>6.777511705865027E-3</v>
      </c>
      <c r="BB27">
        <v>6.6363871476945266E-2</v>
      </c>
      <c r="BC27">
        <f t="shared" si="10"/>
        <v>0.12635263871999999</v>
      </c>
      <c r="BD27">
        <v>65</v>
      </c>
      <c r="BE27">
        <v>2.36181989582702E-3</v>
      </c>
      <c r="BF27">
        <v>7.2106474061124411E-3</v>
      </c>
      <c r="BG27">
        <v>7.5054372087945312E-2</v>
      </c>
      <c r="BH27">
        <f t="shared" si="11"/>
        <v>0.12635263871999999</v>
      </c>
      <c r="BI27">
        <v>65</v>
      </c>
      <c r="BJ27">
        <v>6.9356708383976166E-3</v>
      </c>
      <c r="BK27">
        <v>-2.978089530980822E-3</v>
      </c>
      <c r="BL27">
        <v>5.1961906525695982E-2</v>
      </c>
      <c r="BM27">
        <f t="shared" si="12"/>
        <v>0.12635263871999999</v>
      </c>
      <c r="BN27">
        <v>65</v>
      </c>
      <c r="BO27">
        <v>-6.2466164115543158E-4</v>
      </c>
      <c r="BP27">
        <v>3.1450655015013728E-3</v>
      </c>
      <c r="BQ27">
        <v>5.0392140206618898E-2</v>
      </c>
      <c r="BR27">
        <f t="shared" si="13"/>
        <v>0.12635263871999999</v>
      </c>
      <c r="BS27">
        <v>65</v>
      </c>
      <c r="BT27">
        <v>1.0233611788895021E-2</v>
      </c>
      <c r="BU27">
        <v>-4.8148074551611951E-3</v>
      </c>
      <c r="BV27">
        <v>7.6867060059313139E-2</v>
      </c>
      <c r="BW27">
        <f t="shared" si="14"/>
        <v>0.12635263871999999</v>
      </c>
      <c r="BX27">
        <v>65</v>
      </c>
      <c r="BY27">
        <v>-2.633717532839891E-4</v>
      </c>
      <c r="BZ27">
        <v>3.9633339785993616E-3</v>
      </c>
      <c r="CA27">
        <v>6.6342206916528382E-2</v>
      </c>
      <c r="CB27">
        <f t="shared" si="15"/>
        <v>0.12635263871999999</v>
      </c>
      <c r="CC27">
        <v>65</v>
      </c>
      <c r="CD27">
        <v>5.8807141689657706E-4</v>
      </c>
      <c r="CE27">
        <v>5.9572416045070974E-3</v>
      </c>
      <c r="CF27">
        <v>6.9809099928202861E-2</v>
      </c>
      <c r="CG27">
        <f t="shared" si="16"/>
        <v>0.12635263871999999</v>
      </c>
      <c r="CH27">
        <v>65</v>
      </c>
      <c r="CI27">
        <v>-1.166647307636188E-3</v>
      </c>
      <c r="CJ27">
        <v>-1.427208577923729E-3</v>
      </c>
      <c r="CK27">
        <v>8.0255792702043402E-2</v>
      </c>
      <c r="CL27">
        <f t="shared" si="17"/>
        <v>0.12635263871999999</v>
      </c>
      <c r="CM27">
        <v>65</v>
      </c>
      <c r="CN27">
        <v>-2.9810672101036688E-3</v>
      </c>
      <c r="CO27">
        <v>6.0182221363128396E-3</v>
      </c>
      <c r="CP27">
        <v>8.5674994566618035E-2</v>
      </c>
      <c r="CQ27">
        <f t="shared" si="18"/>
        <v>0.12635263871999999</v>
      </c>
      <c r="CR27">
        <v>65</v>
      </c>
      <c r="CS27">
        <v>7.8372384852886876E-3</v>
      </c>
      <c r="CT27">
        <v>-4.0131152245481042E-2</v>
      </c>
      <c r="CU27">
        <v>0.110865934718263</v>
      </c>
      <c r="CV27">
        <f t="shared" si="19"/>
        <v>0.12635263871999999</v>
      </c>
      <c r="CW27">
        <v>65</v>
      </c>
      <c r="CX27">
        <v>9.9535725789147746E-3</v>
      </c>
      <c r="CY27">
        <v>-3.8565191770105959E-3</v>
      </c>
      <c r="CZ27">
        <v>7.0272329343904566E-2</v>
      </c>
      <c r="DA27">
        <f t="shared" si="20"/>
        <v>0.12635263871999999</v>
      </c>
    </row>
    <row r="28" spans="1:105" x14ac:dyDescent="0.4">
      <c r="A28">
        <v>66</v>
      </c>
      <c r="B28">
        <v>7.167218766657307E-4</v>
      </c>
      <c r="C28">
        <v>4.3653321823441506E-3</v>
      </c>
      <c r="D28">
        <v>5.8470576753256003E-2</v>
      </c>
      <c r="E28">
        <f t="shared" si="0"/>
        <v>0.12635263871999999</v>
      </c>
      <c r="F28">
        <v>66</v>
      </c>
      <c r="G28">
        <v>-5.5415130333637073E-3</v>
      </c>
      <c r="H28">
        <v>7.3279017456130188E-3</v>
      </c>
      <c r="I28">
        <v>5.4624389461218219E-2</v>
      </c>
      <c r="J28">
        <f t="shared" si="1"/>
        <v>0.12635263871999999</v>
      </c>
      <c r="K28">
        <v>66</v>
      </c>
      <c r="L28">
        <v>-1.9977907314777769E-3</v>
      </c>
      <c r="M28">
        <v>5.2905327502821868E-3</v>
      </c>
      <c r="N28">
        <v>5.4210173457580717E-2</v>
      </c>
      <c r="O28">
        <f t="shared" si="2"/>
        <v>0.12635263871999999</v>
      </c>
      <c r="P28">
        <v>66</v>
      </c>
      <c r="Q28">
        <v>-9.6806256912857526E-3</v>
      </c>
      <c r="R28">
        <v>1.254946654277527E-2</v>
      </c>
      <c r="S28">
        <v>5.9682948030345392E-2</v>
      </c>
      <c r="T28">
        <f t="shared" si="3"/>
        <v>0.12635263871999999</v>
      </c>
      <c r="U28">
        <v>66</v>
      </c>
      <c r="V28">
        <v>8.2300196515442629E-4</v>
      </c>
      <c r="W28">
        <v>9.7456826480507349E-3</v>
      </c>
      <c r="X28">
        <v>6.7079694435510553E-2</v>
      </c>
      <c r="Y28">
        <f t="shared" si="4"/>
        <v>0.12635263871999999</v>
      </c>
      <c r="Z28">
        <v>66</v>
      </c>
      <c r="AA28">
        <v>7.3600786970788659E-3</v>
      </c>
      <c r="AB28">
        <v>1.9520292850910949E-3</v>
      </c>
      <c r="AC28">
        <v>6.4110849321940208E-2</v>
      </c>
      <c r="AD28">
        <f t="shared" si="5"/>
        <v>0.12635263871999999</v>
      </c>
      <c r="AE28">
        <v>66</v>
      </c>
      <c r="AF28">
        <v>7.8399331391592886E-3</v>
      </c>
      <c r="AG28">
        <v>8.78314382602512E-4</v>
      </c>
      <c r="AH28">
        <v>4.8006880092443298E-2</v>
      </c>
      <c r="AI28">
        <f t="shared" si="6"/>
        <v>0.12635263871999999</v>
      </c>
      <c r="AJ28">
        <v>66</v>
      </c>
      <c r="AK28">
        <v>2.7125928856249811E-3</v>
      </c>
      <c r="AL28">
        <v>1.7205857024662971E-3</v>
      </c>
      <c r="AM28">
        <v>6.2449480790982059E-2</v>
      </c>
      <c r="AN28">
        <f t="shared" si="7"/>
        <v>0.12635263871999999</v>
      </c>
      <c r="AO28">
        <v>66</v>
      </c>
      <c r="AP28">
        <v>8.1407571077938487E-3</v>
      </c>
      <c r="AQ28">
        <v>-1.186518946275552E-3</v>
      </c>
      <c r="AR28">
        <v>5.7097614481869369E-2</v>
      </c>
      <c r="AS28">
        <f t="shared" si="8"/>
        <v>0.12635263871999999</v>
      </c>
      <c r="AT28">
        <v>66</v>
      </c>
      <c r="AU28">
        <v>-6.5513983265357402E-4</v>
      </c>
      <c r="AV28">
        <v>1.02206275122262E-2</v>
      </c>
      <c r="AW28">
        <v>7.4981762800424956E-2</v>
      </c>
      <c r="AX28">
        <f t="shared" si="9"/>
        <v>0.12635263871999999</v>
      </c>
      <c r="AY28">
        <v>66</v>
      </c>
      <c r="AZ28">
        <v>3.9361213827977717E-3</v>
      </c>
      <c r="BA28">
        <v>-1.2339030462215331E-3</v>
      </c>
      <c r="BB28">
        <v>6.4375068774387395E-2</v>
      </c>
      <c r="BC28">
        <f t="shared" si="10"/>
        <v>0.12635263871999999</v>
      </c>
      <c r="BD28">
        <v>66</v>
      </c>
      <c r="BE28">
        <v>2.5448690058048671E-4</v>
      </c>
      <c r="BF28">
        <v>2.715611114018697E-3</v>
      </c>
      <c r="BG28">
        <v>6.7880840561207731E-2</v>
      </c>
      <c r="BH28">
        <f t="shared" si="11"/>
        <v>0.12635263871999999</v>
      </c>
      <c r="BI28">
        <v>66</v>
      </c>
      <c r="BJ28">
        <v>6.9357561608871243E-3</v>
      </c>
      <c r="BK28">
        <v>1.5998467892737799E-2</v>
      </c>
      <c r="BL28">
        <v>4.8357047691637262E-2</v>
      </c>
      <c r="BM28">
        <f t="shared" si="12"/>
        <v>0.12635263871999999</v>
      </c>
      <c r="BN28">
        <v>66</v>
      </c>
      <c r="BO28">
        <v>1.5717210343529769E-3</v>
      </c>
      <c r="BP28">
        <v>-5.6285873166090662E-4</v>
      </c>
      <c r="BQ28">
        <v>4.8973113578177213E-2</v>
      </c>
      <c r="BR28">
        <f t="shared" si="13"/>
        <v>0.12635263871999999</v>
      </c>
      <c r="BS28">
        <v>66</v>
      </c>
      <c r="BT28">
        <v>3.4190638319450211E-3</v>
      </c>
      <c r="BU28">
        <v>3.8667190338212759E-3</v>
      </c>
      <c r="BV28">
        <v>6.5670562379903541E-2</v>
      </c>
      <c r="BW28">
        <f t="shared" si="14"/>
        <v>0.12635263871999999</v>
      </c>
      <c r="BX28">
        <v>66</v>
      </c>
      <c r="BY28">
        <v>-4.6634477576261299E-4</v>
      </c>
      <c r="BZ28">
        <v>-1.679884746951948E-3</v>
      </c>
      <c r="CA28">
        <v>7.0928261317417002E-2</v>
      </c>
      <c r="CB28">
        <f t="shared" si="15"/>
        <v>0.12635263871999999</v>
      </c>
      <c r="CC28">
        <v>66</v>
      </c>
      <c r="CD28">
        <v>-5.4482957929839586E-3</v>
      </c>
      <c r="CE28">
        <v>4.0255561512584021E-3</v>
      </c>
      <c r="CF28">
        <v>6.7650801321693363E-2</v>
      </c>
      <c r="CG28">
        <f t="shared" si="16"/>
        <v>0.12635263871999999</v>
      </c>
      <c r="CH28">
        <v>66</v>
      </c>
      <c r="CI28">
        <v>3.5456336513335412E-3</v>
      </c>
      <c r="CJ28">
        <v>-7.6131220217490973E-3</v>
      </c>
      <c r="CK28">
        <v>6.1528457734757791E-2</v>
      </c>
      <c r="CL28">
        <f t="shared" si="17"/>
        <v>0.12635263871999999</v>
      </c>
      <c r="CM28">
        <v>66</v>
      </c>
      <c r="CN28">
        <v>-2.3706760740451441E-3</v>
      </c>
      <c r="CO28">
        <v>1.3919472377085179E-3</v>
      </c>
      <c r="CP28">
        <v>6.0446470777282088E-2</v>
      </c>
      <c r="CQ28">
        <f t="shared" si="18"/>
        <v>0.12635263871999999</v>
      </c>
      <c r="CR28">
        <v>66</v>
      </c>
      <c r="CS28">
        <v>-2.708690742392883E-2</v>
      </c>
      <c r="CT28">
        <v>-3.1914394988386517E-2</v>
      </c>
      <c r="CU28">
        <v>1.641439039151243E-3</v>
      </c>
      <c r="CV28">
        <f t="shared" si="19"/>
        <v>0.12635263871999999</v>
      </c>
      <c r="CW28">
        <v>66</v>
      </c>
      <c r="CX28">
        <v>6.7625118375374367E-4</v>
      </c>
      <c r="CY28">
        <v>2.425254604708734E-3</v>
      </c>
      <c r="CZ28">
        <v>7.9377963679055599E-2</v>
      </c>
      <c r="DA28">
        <f t="shared" si="20"/>
        <v>0.12635263871999999</v>
      </c>
    </row>
    <row r="29" spans="1:105" x14ac:dyDescent="0.4">
      <c r="A29">
        <v>67</v>
      </c>
      <c r="B29">
        <v>-4.6551573971717721E-3</v>
      </c>
      <c r="C29">
        <v>2.2437353795621562E-3</v>
      </c>
      <c r="D29">
        <v>5.7899057379913639E-2</v>
      </c>
      <c r="E29">
        <f t="shared" si="0"/>
        <v>0.12635263871999999</v>
      </c>
      <c r="F29">
        <v>67</v>
      </c>
      <c r="G29">
        <v>3.2443502229642682E-3</v>
      </c>
      <c r="H29">
        <v>4.8509788838338756E-3</v>
      </c>
      <c r="I29">
        <v>6.2794695623807642E-2</v>
      </c>
      <c r="J29">
        <f t="shared" si="1"/>
        <v>0.12635263871999999</v>
      </c>
      <c r="K29">
        <v>67</v>
      </c>
      <c r="L29">
        <v>-1.9791512906739781E-3</v>
      </c>
      <c r="M29">
        <v>-2.8556300193418108E-4</v>
      </c>
      <c r="N29">
        <v>4.4795108840106047E-2</v>
      </c>
      <c r="O29">
        <f t="shared" si="2"/>
        <v>0.12635263871999999</v>
      </c>
      <c r="P29">
        <v>67</v>
      </c>
      <c r="Q29">
        <v>-5.4677958221872377E-3</v>
      </c>
      <c r="R29">
        <v>-6.6636623758619066E-3</v>
      </c>
      <c r="S29">
        <v>5.0907642697625953E-2</v>
      </c>
      <c r="T29">
        <f t="shared" si="3"/>
        <v>0.12635263871999999</v>
      </c>
      <c r="U29">
        <v>67</v>
      </c>
      <c r="V29">
        <v>7.3318868309380537E-3</v>
      </c>
      <c r="W29">
        <v>2.1760252089694319E-3</v>
      </c>
      <c r="X29">
        <v>5.8865603042594042E-2</v>
      </c>
      <c r="Y29">
        <f t="shared" si="4"/>
        <v>0.12635263871999999</v>
      </c>
      <c r="Z29">
        <v>67</v>
      </c>
      <c r="AA29">
        <v>-5.9788145348899802E-3</v>
      </c>
      <c r="AB29">
        <v>5.7853213027798348E-4</v>
      </c>
      <c r="AC29">
        <v>5.6576902695185283E-2</v>
      </c>
      <c r="AD29">
        <f t="shared" si="5"/>
        <v>0.12635263871999999</v>
      </c>
      <c r="AE29">
        <v>67</v>
      </c>
      <c r="AF29">
        <v>3.4626454694353819E-3</v>
      </c>
      <c r="AG29">
        <v>2.3123459140130839E-3</v>
      </c>
      <c r="AH29">
        <v>5.7217319971132073E-2</v>
      </c>
      <c r="AI29">
        <f t="shared" si="6"/>
        <v>0.12635263871999999</v>
      </c>
      <c r="AJ29">
        <v>67</v>
      </c>
      <c r="AK29">
        <v>1.784023811040106E-3</v>
      </c>
      <c r="AL29">
        <v>-1.816976173546495E-3</v>
      </c>
      <c r="AM29">
        <v>7.3757681432165947E-2</v>
      </c>
      <c r="AN29">
        <f t="shared" si="7"/>
        <v>0.12635263871999999</v>
      </c>
      <c r="AO29">
        <v>67</v>
      </c>
      <c r="AP29">
        <v>1.068244537464852E-3</v>
      </c>
      <c r="AQ29">
        <v>2.0282510522715278E-3</v>
      </c>
      <c r="AR29">
        <v>5.652253865378612E-2</v>
      </c>
      <c r="AS29">
        <f t="shared" si="8"/>
        <v>0.12635263871999999</v>
      </c>
      <c r="AT29">
        <v>67</v>
      </c>
      <c r="AU29">
        <v>-2.3791163306348959E-3</v>
      </c>
      <c r="AV29">
        <v>7.5349537137465257E-4</v>
      </c>
      <c r="AW29">
        <v>5.34877951712973E-2</v>
      </c>
      <c r="AX29">
        <f t="shared" si="9"/>
        <v>0.12635263871999999</v>
      </c>
      <c r="AY29">
        <v>67</v>
      </c>
      <c r="AZ29">
        <v>8.4592055217927158E-3</v>
      </c>
      <c r="BA29">
        <v>9.7516836709915034E-4</v>
      </c>
      <c r="BB29">
        <v>5.9625888556667943E-2</v>
      </c>
      <c r="BC29">
        <f t="shared" si="10"/>
        <v>0.12635263871999999</v>
      </c>
      <c r="BD29">
        <v>67</v>
      </c>
      <c r="BE29">
        <v>2.6767799192934023E-4</v>
      </c>
      <c r="BF29">
        <v>6.5649822210646124E-3</v>
      </c>
      <c r="BG29">
        <v>6.2214700468603293E-2</v>
      </c>
      <c r="BH29">
        <f t="shared" si="11"/>
        <v>0.12635263871999999</v>
      </c>
      <c r="BI29">
        <v>67</v>
      </c>
      <c r="BJ29">
        <v>4.9005289318591397E-3</v>
      </c>
      <c r="BK29">
        <v>3.7593869605252179E-3</v>
      </c>
      <c r="BL29">
        <v>6.8142239317312961E-2</v>
      </c>
      <c r="BM29">
        <f t="shared" si="12"/>
        <v>0.12635263871999999</v>
      </c>
      <c r="BN29">
        <v>67</v>
      </c>
      <c r="BO29">
        <v>3.239534760560278E-3</v>
      </c>
      <c r="BP29">
        <v>3.7520197522835689E-3</v>
      </c>
      <c r="BQ29">
        <v>8.8954032245127768E-2</v>
      </c>
      <c r="BR29">
        <f t="shared" si="13"/>
        <v>0.12635263871999999</v>
      </c>
      <c r="BS29">
        <v>67</v>
      </c>
      <c r="BT29">
        <v>-1.300933632873192E-3</v>
      </c>
      <c r="BU29">
        <v>-3.440281037166574E-3</v>
      </c>
      <c r="BV29">
        <v>5.9900396600942173E-2</v>
      </c>
      <c r="BW29">
        <f t="shared" si="14"/>
        <v>0.12635263871999999</v>
      </c>
      <c r="BX29">
        <v>67</v>
      </c>
      <c r="BY29">
        <v>9.7968827105356353E-3</v>
      </c>
      <c r="BZ29">
        <v>4.139714297014205E-3</v>
      </c>
      <c r="CA29">
        <v>4.0986616762961899E-2</v>
      </c>
      <c r="CB29">
        <f t="shared" si="15"/>
        <v>0.12635263871999999</v>
      </c>
      <c r="CC29">
        <v>67</v>
      </c>
      <c r="CD29">
        <v>6.2782825782191683E-3</v>
      </c>
      <c r="CE29">
        <v>-1.4712298010527991E-3</v>
      </c>
      <c r="CF29">
        <v>5.0859893107570331E-2</v>
      </c>
      <c r="CG29">
        <f t="shared" si="16"/>
        <v>0.12635263871999999</v>
      </c>
      <c r="CH29">
        <v>67</v>
      </c>
      <c r="CI29">
        <v>-2.7358555402998948E-3</v>
      </c>
      <c r="CJ29">
        <v>1.484689255621484E-3</v>
      </c>
      <c r="CK29">
        <v>6.8139395593940916E-2</v>
      </c>
      <c r="CL29">
        <f t="shared" si="17"/>
        <v>0.12635263871999999</v>
      </c>
      <c r="CM29">
        <v>67</v>
      </c>
      <c r="CN29">
        <v>-8.9313175238680247E-3</v>
      </c>
      <c r="CO29">
        <v>-1.4367332055092949E-2</v>
      </c>
      <c r="CP29">
        <v>5.6154603799021832E-2</v>
      </c>
      <c r="CQ29">
        <f t="shared" si="18"/>
        <v>0.12635263871999999</v>
      </c>
      <c r="CR29">
        <v>67</v>
      </c>
      <c r="CS29">
        <v>9.1637933051043829E-4</v>
      </c>
      <c r="CT29">
        <v>7.6646334901253827E-3</v>
      </c>
      <c r="CU29">
        <v>7.0924047306623925E-2</v>
      </c>
      <c r="CV29">
        <f t="shared" si="19"/>
        <v>0.12635263871999999</v>
      </c>
      <c r="CW29">
        <v>67</v>
      </c>
      <c r="CX29">
        <v>1.9610277758988848E-3</v>
      </c>
      <c r="CY29">
        <v>4.1112989012868986E-3</v>
      </c>
      <c r="CZ29">
        <v>6.7146915292189233E-2</v>
      </c>
      <c r="DA29">
        <f t="shared" si="20"/>
        <v>0.12635263871999999</v>
      </c>
    </row>
    <row r="30" spans="1:105" x14ac:dyDescent="0.4">
      <c r="A30">
        <v>68</v>
      </c>
      <c r="B30">
        <v>-2.385535210167487E-3</v>
      </c>
      <c r="C30">
        <v>2.712712054104228E-3</v>
      </c>
      <c r="D30">
        <v>5.7082618895510043E-2</v>
      </c>
      <c r="E30">
        <f t="shared" si="0"/>
        <v>0.12635263871999999</v>
      </c>
      <c r="F30">
        <v>68</v>
      </c>
      <c r="G30">
        <v>4.9333679337480191E-3</v>
      </c>
      <c r="H30">
        <v>3.677805947450789E-3</v>
      </c>
      <c r="I30">
        <v>4.5216211343081687E-2</v>
      </c>
      <c r="J30">
        <f t="shared" si="1"/>
        <v>0.12635263871999999</v>
      </c>
      <c r="K30">
        <v>68</v>
      </c>
      <c r="L30">
        <v>4.7342322596156767E-3</v>
      </c>
      <c r="M30">
        <v>1.075896147323894E-2</v>
      </c>
      <c r="N30">
        <v>6.0082452289791997E-2</v>
      </c>
      <c r="O30">
        <f t="shared" si="2"/>
        <v>0.12635263871999999</v>
      </c>
      <c r="P30">
        <v>68</v>
      </c>
      <c r="Q30">
        <v>6.0059793548022404E-3</v>
      </c>
      <c r="R30">
        <v>6.9447128866472864E-3</v>
      </c>
      <c r="S30">
        <v>7.3075492134934708E-2</v>
      </c>
      <c r="T30">
        <f t="shared" si="3"/>
        <v>0.12635263871999999</v>
      </c>
      <c r="U30">
        <v>68</v>
      </c>
      <c r="V30">
        <v>5.3136167586254588E-4</v>
      </c>
      <c r="W30">
        <v>-1.2669424244310409E-3</v>
      </c>
      <c r="X30">
        <v>5.8511513101729633E-2</v>
      </c>
      <c r="Y30">
        <f t="shared" si="4"/>
        <v>0.12635263871999999</v>
      </c>
      <c r="Z30">
        <v>68</v>
      </c>
      <c r="AA30">
        <v>7.1097841856515597E-4</v>
      </c>
      <c r="AB30">
        <v>7.0048610782148194E-3</v>
      </c>
      <c r="AC30">
        <v>4.1513063431670473E-2</v>
      </c>
      <c r="AD30">
        <f t="shared" si="5"/>
        <v>0.12635263871999999</v>
      </c>
      <c r="AE30">
        <v>68</v>
      </c>
      <c r="AF30">
        <v>5.1136195832984909E-3</v>
      </c>
      <c r="AG30">
        <v>-7.129803723222505E-3</v>
      </c>
      <c r="AH30">
        <v>4.585354774828352E-2</v>
      </c>
      <c r="AI30">
        <f t="shared" si="6"/>
        <v>0.12635263871999999</v>
      </c>
      <c r="AJ30">
        <v>68</v>
      </c>
      <c r="AK30">
        <v>1.5868523044449221E-3</v>
      </c>
      <c r="AL30">
        <v>-2.435885624084538E-3</v>
      </c>
      <c r="AM30">
        <v>6.2051566867652543E-2</v>
      </c>
      <c r="AN30">
        <f t="shared" si="7"/>
        <v>0.12635263871999999</v>
      </c>
      <c r="AO30">
        <v>68</v>
      </c>
      <c r="AP30">
        <v>4.4282264758869379E-3</v>
      </c>
      <c r="AQ30">
        <v>4.1960324676050872E-3</v>
      </c>
      <c r="AR30">
        <v>5.1202266639952497E-2</v>
      </c>
      <c r="AS30">
        <f t="shared" si="8"/>
        <v>0.12635263871999999</v>
      </c>
      <c r="AT30">
        <v>68</v>
      </c>
      <c r="AU30">
        <v>3.4036411650679001E-3</v>
      </c>
      <c r="AV30">
        <v>1.185254316396973E-3</v>
      </c>
      <c r="AW30">
        <v>7.1451072083777892E-2</v>
      </c>
      <c r="AX30">
        <f t="shared" si="9"/>
        <v>0.12635263871999999</v>
      </c>
      <c r="AY30">
        <v>68</v>
      </c>
      <c r="AZ30">
        <v>1.9153882343040619E-3</v>
      </c>
      <c r="BA30">
        <v>1.6956436610635739E-4</v>
      </c>
      <c r="BB30">
        <v>5.3794262376202301E-2</v>
      </c>
      <c r="BC30">
        <f t="shared" si="10"/>
        <v>0.12635263871999999</v>
      </c>
      <c r="BD30">
        <v>68</v>
      </c>
      <c r="BE30">
        <v>1.865290972814864E-3</v>
      </c>
      <c r="BF30">
        <v>-4.8220332898160634E-3</v>
      </c>
      <c r="BG30">
        <v>7.2950678530815077E-2</v>
      </c>
      <c r="BH30">
        <f t="shared" si="11"/>
        <v>0.12635263871999999</v>
      </c>
      <c r="BI30">
        <v>68</v>
      </c>
      <c r="BJ30">
        <v>4.6069290644334239E-3</v>
      </c>
      <c r="BK30">
        <v>2.0251120113061248E-3</v>
      </c>
      <c r="BL30">
        <v>6.2412726386726292E-2</v>
      </c>
      <c r="BM30">
        <f t="shared" si="12"/>
        <v>0.12635263871999999</v>
      </c>
      <c r="BN30">
        <v>68</v>
      </c>
      <c r="BO30">
        <v>-5.8531523619268994E-3</v>
      </c>
      <c r="BP30">
        <v>-8.3306439932995919E-4</v>
      </c>
      <c r="BQ30">
        <v>7.1828299119318109E-2</v>
      </c>
      <c r="BR30">
        <f t="shared" si="13"/>
        <v>0.12635263871999999</v>
      </c>
      <c r="BS30">
        <v>68</v>
      </c>
      <c r="BT30">
        <v>7.9420732806615591E-3</v>
      </c>
      <c r="BU30">
        <v>-1.108402718720212E-4</v>
      </c>
      <c r="BV30">
        <v>5.9216086443336487E-2</v>
      </c>
      <c r="BW30">
        <f t="shared" si="14"/>
        <v>0.12635263871999999</v>
      </c>
      <c r="BX30">
        <v>68</v>
      </c>
      <c r="BY30">
        <v>-6.720484331522468E-3</v>
      </c>
      <c r="BZ30">
        <v>-5.5725210309223354E-3</v>
      </c>
      <c r="CA30">
        <v>5.4022786725754772E-2</v>
      </c>
      <c r="CB30">
        <f t="shared" si="15"/>
        <v>0.12635263871999999</v>
      </c>
      <c r="CC30">
        <v>68</v>
      </c>
      <c r="CD30">
        <v>7.0700971243685814E-3</v>
      </c>
      <c r="CE30">
        <v>-3.8257370819007159E-3</v>
      </c>
      <c r="CF30">
        <v>4.9907514392698422E-2</v>
      </c>
      <c r="CG30">
        <f t="shared" si="16"/>
        <v>0.12635263871999999</v>
      </c>
      <c r="CH30">
        <v>68</v>
      </c>
      <c r="CI30">
        <v>-3.1315845138882871E-3</v>
      </c>
      <c r="CJ30">
        <v>-8.253536355562228E-4</v>
      </c>
      <c r="CK30">
        <v>6.1497661180317492E-2</v>
      </c>
      <c r="CL30">
        <f t="shared" si="17"/>
        <v>0.12635263871999999</v>
      </c>
      <c r="CM30">
        <v>68</v>
      </c>
      <c r="CN30">
        <v>1.010841795720933E-4</v>
      </c>
      <c r="CO30">
        <v>-6.6276240909783901E-3</v>
      </c>
      <c r="CP30">
        <v>7.2456914119769567E-2</v>
      </c>
      <c r="CQ30">
        <f t="shared" si="18"/>
        <v>0.12635263871999999</v>
      </c>
      <c r="CR30">
        <v>68</v>
      </c>
      <c r="CS30">
        <v>-1.3483491211511551E-3</v>
      </c>
      <c r="CT30">
        <v>-3.7279745503995122E-3</v>
      </c>
      <c r="CU30">
        <v>8.5293006248568698E-2</v>
      </c>
      <c r="CV30">
        <f t="shared" si="19"/>
        <v>0.12635263871999999</v>
      </c>
      <c r="CW30">
        <v>68</v>
      </c>
      <c r="CX30">
        <v>2.1635438026535521E-3</v>
      </c>
      <c r="CY30">
        <v>1.599234390415644E-3</v>
      </c>
      <c r="CZ30">
        <v>5.0367633748252892E-2</v>
      </c>
      <c r="DA30">
        <f t="shared" si="20"/>
        <v>0.12635263871999999</v>
      </c>
    </row>
    <row r="31" spans="1:105" x14ac:dyDescent="0.4">
      <c r="A31">
        <v>69</v>
      </c>
      <c r="B31">
        <v>-1.8172443031670999E-3</v>
      </c>
      <c r="C31">
        <v>-1.98690994175149E-3</v>
      </c>
      <c r="D31">
        <v>4.8246670780135933E-2</v>
      </c>
      <c r="E31">
        <f t="shared" si="0"/>
        <v>0.12635263871999999</v>
      </c>
      <c r="F31">
        <v>69</v>
      </c>
      <c r="G31">
        <v>-2.6713465439298011E-4</v>
      </c>
      <c r="H31">
        <v>-2.9656225006072E-3</v>
      </c>
      <c r="I31">
        <v>4.5703132716072778E-2</v>
      </c>
      <c r="J31">
        <f t="shared" si="1"/>
        <v>0.12635263871999999</v>
      </c>
      <c r="K31">
        <v>69</v>
      </c>
      <c r="L31">
        <v>-7.249269364375339E-3</v>
      </c>
      <c r="M31">
        <v>8.9088506531367602E-5</v>
      </c>
      <c r="N31">
        <v>4.6521269604806653E-2</v>
      </c>
      <c r="O31">
        <f t="shared" si="2"/>
        <v>0.12635263871999999</v>
      </c>
      <c r="P31">
        <v>69</v>
      </c>
      <c r="Q31">
        <v>4.3503496176506406E-3</v>
      </c>
      <c r="R31">
        <v>1.116320587742671E-4</v>
      </c>
      <c r="S31">
        <v>6.2570762906947464E-2</v>
      </c>
      <c r="T31">
        <f t="shared" si="3"/>
        <v>0.12635263871999999</v>
      </c>
      <c r="U31">
        <v>69</v>
      </c>
      <c r="V31">
        <v>-3.2796061199628522E-4</v>
      </c>
      <c r="W31">
        <v>-4.0337748067404847E-3</v>
      </c>
      <c r="X31">
        <v>6.8094445409762283E-2</v>
      </c>
      <c r="Y31">
        <f t="shared" si="4"/>
        <v>0.12635263871999999</v>
      </c>
      <c r="Z31">
        <v>69</v>
      </c>
      <c r="AA31">
        <v>6.733377879167432E-3</v>
      </c>
      <c r="AB31">
        <v>8.5685389476190463E-3</v>
      </c>
      <c r="AC31">
        <v>4.0333965546063139E-2</v>
      </c>
      <c r="AD31">
        <f t="shared" si="5"/>
        <v>0.12635263871999999</v>
      </c>
      <c r="AE31">
        <v>69</v>
      </c>
      <c r="AF31">
        <v>3.161605954764377E-3</v>
      </c>
      <c r="AG31">
        <v>-7.4608570259179496E-3</v>
      </c>
      <c r="AH31">
        <v>4.772705460798457E-2</v>
      </c>
      <c r="AI31">
        <f t="shared" si="6"/>
        <v>0.12635263871999999</v>
      </c>
      <c r="AJ31">
        <v>69</v>
      </c>
      <c r="AK31">
        <v>-6.8025026265727227E-3</v>
      </c>
      <c r="AL31">
        <v>5.6847165304723104E-3</v>
      </c>
      <c r="AM31">
        <v>5.3450678262029337E-2</v>
      </c>
      <c r="AN31">
        <f t="shared" si="7"/>
        <v>0.12635263871999999</v>
      </c>
      <c r="AO31">
        <v>69</v>
      </c>
      <c r="AP31">
        <v>3.6154152074050999E-3</v>
      </c>
      <c r="AQ31">
        <v>-1.502871751630072E-2</v>
      </c>
      <c r="AR31">
        <v>5.318407426039614E-2</v>
      </c>
      <c r="AS31">
        <f t="shared" si="8"/>
        <v>0.12635263871999999</v>
      </c>
      <c r="AT31">
        <v>69</v>
      </c>
      <c r="AU31">
        <v>9.7946419921143436E-3</v>
      </c>
      <c r="AV31">
        <v>2.937237201851209E-3</v>
      </c>
      <c r="AW31">
        <v>5.1370800101840162E-2</v>
      </c>
      <c r="AX31">
        <f t="shared" si="9"/>
        <v>0.12635263871999999</v>
      </c>
      <c r="AY31">
        <v>69</v>
      </c>
      <c r="AZ31">
        <v>-2.2413791720324659E-3</v>
      </c>
      <c r="BA31">
        <v>-3.9093753483796983E-5</v>
      </c>
      <c r="BB31">
        <v>6.1657996962788619E-2</v>
      </c>
      <c r="BC31">
        <f t="shared" si="10"/>
        <v>0.12635263871999999</v>
      </c>
      <c r="BD31">
        <v>69</v>
      </c>
      <c r="BE31">
        <v>2.6785501612243559E-3</v>
      </c>
      <c r="BF31">
        <v>-1.0972745906206839E-3</v>
      </c>
      <c r="BG31">
        <v>7.2721474654910842E-2</v>
      </c>
      <c r="BH31">
        <f t="shared" si="11"/>
        <v>0.12635263871999999</v>
      </c>
      <c r="BI31">
        <v>69</v>
      </c>
      <c r="BJ31">
        <v>-5.1640638322065862E-4</v>
      </c>
      <c r="BK31">
        <v>4.7229950733151584E-3</v>
      </c>
      <c r="BL31">
        <v>5.4436475476453881E-2</v>
      </c>
      <c r="BM31">
        <f t="shared" si="12"/>
        <v>0.12635263871999999</v>
      </c>
      <c r="BN31">
        <v>69</v>
      </c>
      <c r="BO31">
        <v>2.3831934598627408E-3</v>
      </c>
      <c r="BP31">
        <v>-2.7985916721998301E-3</v>
      </c>
      <c r="BQ31">
        <v>5.761668708202361E-2</v>
      </c>
      <c r="BR31">
        <f t="shared" si="13"/>
        <v>0.12635263871999999</v>
      </c>
      <c r="BS31">
        <v>69</v>
      </c>
      <c r="BT31">
        <v>5.8744117666768049E-3</v>
      </c>
      <c r="BU31">
        <v>-2.4430206068119589E-3</v>
      </c>
      <c r="BV31">
        <v>5.379841043132319E-2</v>
      </c>
      <c r="BW31">
        <f t="shared" si="14"/>
        <v>0.12635263871999999</v>
      </c>
      <c r="BX31">
        <v>69</v>
      </c>
      <c r="BY31">
        <v>5.8603163341935764E-4</v>
      </c>
      <c r="BZ31">
        <v>-2.480854635393838E-3</v>
      </c>
      <c r="CA31">
        <v>5.407729518811169E-2</v>
      </c>
      <c r="CB31">
        <f t="shared" si="15"/>
        <v>0.12635263871999999</v>
      </c>
      <c r="CC31">
        <v>69</v>
      </c>
      <c r="CD31">
        <v>-3.8623507018472163E-2</v>
      </c>
      <c r="CE31">
        <v>-6.2345773149633686E-3</v>
      </c>
      <c r="CF31">
        <v>4.0427333295681572E-2</v>
      </c>
      <c r="CG31">
        <f t="shared" si="16"/>
        <v>0.12635263871999999</v>
      </c>
      <c r="CH31">
        <v>69</v>
      </c>
      <c r="CI31">
        <v>6.4352084033736118E-3</v>
      </c>
      <c r="CJ31">
        <v>1.551549163648242E-3</v>
      </c>
      <c r="CK31">
        <v>6.3653979124424706E-2</v>
      </c>
      <c r="CL31">
        <f t="shared" si="17"/>
        <v>0.12635263871999999</v>
      </c>
      <c r="CM31">
        <v>69</v>
      </c>
      <c r="CN31">
        <v>2.108745303047878E-3</v>
      </c>
      <c r="CO31">
        <v>-1.893332621009038E-3</v>
      </c>
      <c r="CP31">
        <v>6.8214884686392627E-2</v>
      </c>
      <c r="CQ31">
        <f t="shared" si="18"/>
        <v>0.12635263871999999</v>
      </c>
      <c r="CR31">
        <v>69</v>
      </c>
      <c r="CS31">
        <v>1.451815261789848E-4</v>
      </c>
      <c r="CT31">
        <v>6.3999526516525908E-3</v>
      </c>
      <c r="CU31">
        <v>6.3556951329324124E-2</v>
      </c>
      <c r="CV31">
        <f t="shared" si="19"/>
        <v>0.12635263871999999</v>
      </c>
      <c r="CW31">
        <v>69</v>
      </c>
      <c r="CX31">
        <v>6.8599379129573018E-3</v>
      </c>
      <c r="CY31">
        <v>5.6880985699906848E-4</v>
      </c>
      <c r="CZ31">
        <v>6.5248017973153632E-2</v>
      </c>
      <c r="DA31">
        <f t="shared" si="20"/>
        <v>0.12635263871999999</v>
      </c>
    </row>
    <row r="32" spans="1:105" x14ac:dyDescent="0.4">
      <c r="A32">
        <v>70</v>
      </c>
      <c r="B32">
        <v>9.1884324757400548E-3</v>
      </c>
      <c r="C32">
        <v>4.7934677495927057E-3</v>
      </c>
      <c r="D32">
        <v>4.128285530330069E-2</v>
      </c>
      <c r="E32">
        <f>(1.4^2-0.5^2)*3.1416*0.5*4.8*10^(-3)*9.8</f>
        <v>0.12635263871999999</v>
      </c>
      <c r="F32">
        <v>70</v>
      </c>
      <c r="G32">
        <v>-7.0814253135106269E-3</v>
      </c>
      <c r="H32">
        <v>-2.5042300351057248E-3</v>
      </c>
      <c r="I32">
        <v>5.6720251412525881E-2</v>
      </c>
      <c r="J32">
        <f t="shared" si="1"/>
        <v>0.12635263871999999</v>
      </c>
      <c r="K32">
        <v>70</v>
      </c>
      <c r="L32">
        <v>-3.7917789504621339E-3</v>
      </c>
      <c r="M32">
        <v>-2.6146842934273171E-3</v>
      </c>
      <c r="N32">
        <v>4.2204014703054883E-2</v>
      </c>
      <c r="O32">
        <f t="shared" si="2"/>
        <v>0.12635263871999999</v>
      </c>
      <c r="P32">
        <v>70</v>
      </c>
      <c r="Q32">
        <v>-4.2600604845442584E-3</v>
      </c>
      <c r="R32">
        <v>8.5651019299018312E-3</v>
      </c>
      <c r="S32">
        <v>5.0415786965253152E-2</v>
      </c>
      <c r="T32">
        <f t="shared" si="3"/>
        <v>0.12635263871999999</v>
      </c>
      <c r="U32">
        <v>70</v>
      </c>
      <c r="V32">
        <v>1.197194691599353E-2</v>
      </c>
      <c r="W32">
        <v>-6.0003415003990525E-4</v>
      </c>
      <c r="X32">
        <v>5.0878207576939762E-2</v>
      </c>
      <c r="Y32">
        <f t="shared" si="4"/>
        <v>0.12635263871999999</v>
      </c>
      <c r="Z32">
        <v>70</v>
      </c>
      <c r="AA32">
        <v>2.9791875448306969E-3</v>
      </c>
      <c r="AB32">
        <v>5.8656134512674414E-3</v>
      </c>
      <c r="AC32">
        <v>5.8052717996679819E-2</v>
      </c>
      <c r="AD32">
        <f t="shared" si="5"/>
        <v>0.12635263871999999</v>
      </c>
      <c r="AE32">
        <v>70</v>
      </c>
      <c r="AF32">
        <v>-6.9413644068189728E-3</v>
      </c>
      <c r="AG32">
        <v>1.2052447774333289E-2</v>
      </c>
      <c r="AH32">
        <v>4.1811590082007168E-2</v>
      </c>
      <c r="AI32">
        <f t="shared" si="6"/>
        <v>0.12635263871999999</v>
      </c>
      <c r="AJ32">
        <v>70</v>
      </c>
      <c r="AK32">
        <v>-5.7787175311299118E-3</v>
      </c>
      <c r="AL32">
        <v>5.0704720343004456E-3</v>
      </c>
      <c r="AM32">
        <v>5.970919508105714E-2</v>
      </c>
      <c r="AN32">
        <f t="shared" si="7"/>
        <v>0.12635263871999999</v>
      </c>
      <c r="AO32">
        <v>70</v>
      </c>
      <c r="AP32">
        <v>-3.9090621584889126E-3</v>
      </c>
      <c r="AQ32">
        <v>2.7948659711240788E-3</v>
      </c>
      <c r="AR32">
        <v>5.0301922431625873E-2</v>
      </c>
      <c r="AS32">
        <f t="shared" si="8"/>
        <v>0.12635263871999999</v>
      </c>
      <c r="AT32">
        <v>70</v>
      </c>
      <c r="AU32">
        <v>7.9785945303054717E-3</v>
      </c>
      <c r="AV32">
        <v>2.3453549222711531E-3</v>
      </c>
      <c r="AW32">
        <v>4.1244459168419442E-2</v>
      </c>
      <c r="AX32">
        <f t="shared" si="9"/>
        <v>0.12635263871999999</v>
      </c>
      <c r="AY32">
        <v>70</v>
      </c>
      <c r="AZ32">
        <v>5.5660883192250651E-3</v>
      </c>
      <c r="BA32">
        <v>-8.3809688646682822E-3</v>
      </c>
      <c r="BB32">
        <v>6.4579380303007389E-2</v>
      </c>
      <c r="BC32">
        <f t="shared" si="10"/>
        <v>0.12635263871999999</v>
      </c>
      <c r="BD32">
        <v>70</v>
      </c>
      <c r="BE32">
        <v>7.6348563357220654E-3</v>
      </c>
      <c r="BF32">
        <v>1.6422106374580951E-3</v>
      </c>
      <c r="BG32">
        <v>5.6804974020657033E-2</v>
      </c>
      <c r="BH32">
        <f t="shared" si="11"/>
        <v>0.12635263871999999</v>
      </c>
      <c r="BI32">
        <v>70</v>
      </c>
      <c r="BJ32">
        <v>3.6755307425625611E-3</v>
      </c>
      <c r="BK32">
        <v>4.2498210398248231E-3</v>
      </c>
      <c r="BL32">
        <v>4.6005801069331921E-2</v>
      </c>
      <c r="BM32">
        <f t="shared" si="12"/>
        <v>0.12635263871999999</v>
      </c>
      <c r="BN32">
        <v>70</v>
      </c>
      <c r="BO32">
        <v>9.2142168812501361E-3</v>
      </c>
      <c r="BP32">
        <v>-6.071977156345454E-4</v>
      </c>
      <c r="BQ32">
        <v>5.5026934194649567E-2</v>
      </c>
      <c r="BR32">
        <f t="shared" si="13"/>
        <v>0.12635263871999999</v>
      </c>
      <c r="BS32">
        <v>70</v>
      </c>
      <c r="BT32">
        <v>5.9302658418362436E-3</v>
      </c>
      <c r="BU32">
        <v>-6.3758034640591004E-3</v>
      </c>
      <c r="BV32">
        <v>4.8912056814637311E-2</v>
      </c>
      <c r="BW32">
        <f t="shared" si="14"/>
        <v>0.12635263871999999</v>
      </c>
      <c r="BX32">
        <v>70</v>
      </c>
      <c r="BY32">
        <v>-1.8067843653641719E-3</v>
      </c>
      <c r="BZ32">
        <v>-2.3464172572524341E-3</v>
      </c>
      <c r="CA32">
        <v>7.3328587388137911E-2</v>
      </c>
      <c r="CB32">
        <f t="shared" si="15"/>
        <v>0.12635263871999999</v>
      </c>
      <c r="CC32">
        <v>70</v>
      </c>
      <c r="CD32">
        <v>8.4521077682671187E-3</v>
      </c>
      <c r="CE32">
        <v>-4.8563902209882654E-3</v>
      </c>
      <c r="CF32">
        <v>6.7346631772630852E-2</v>
      </c>
      <c r="CG32">
        <f t="shared" si="16"/>
        <v>0.12635263871999999</v>
      </c>
      <c r="CH32">
        <v>70</v>
      </c>
      <c r="CI32">
        <v>-3.1540888429229352E-3</v>
      </c>
      <c r="CJ32">
        <v>-1.6342817875462589E-3</v>
      </c>
      <c r="CK32">
        <v>6.8268124403002298E-2</v>
      </c>
      <c r="CL32">
        <f t="shared" si="17"/>
        <v>0.12635263871999999</v>
      </c>
      <c r="CM32">
        <v>70</v>
      </c>
      <c r="CN32">
        <v>-4.9922798252031043E-3</v>
      </c>
      <c r="CO32">
        <v>-2.6115651598123159E-3</v>
      </c>
      <c r="CP32">
        <v>6.8366161342491322E-2</v>
      </c>
      <c r="CQ32">
        <f t="shared" si="18"/>
        <v>0.12635263871999999</v>
      </c>
      <c r="CR32">
        <v>70</v>
      </c>
      <c r="CS32">
        <v>-1.556912397794362E-3</v>
      </c>
      <c r="CT32">
        <v>-9.8458775628219621E-3</v>
      </c>
      <c r="CU32">
        <v>6.853671333188803E-2</v>
      </c>
      <c r="CV32">
        <f t="shared" si="19"/>
        <v>0.12635263871999999</v>
      </c>
      <c r="CW32">
        <v>70</v>
      </c>
      <c r="CX32">
        <v>6.7442718755149683E-3</v>
      </c>
      <c r="CY32">
        <v>-3.6128215336855779E-3</v>
      </c>
      <c r="CZ32">
        <v>7.1740223300518088E-2</v>
      </c>
      <c r="DA32">
        <f t="shared" si="20"/>
        <v>0.12635263871999999</v>
      </c>
    </row>
    <row r="34" spans="1:101" x14ac:dyDescent="0.4">
      <c r="A34" t="s">
        <v>41</v>
      </c>
      <c r="F34" t="s">
        <v>42</v>
      </c>
      <c r="K34" t="s">
        <v>43</v>
      </c>
      <c r="P34" t="s">
        <v>44</v>
      </c>
      <c r="U34" t="s">
        <v>45</v>
      </c>
      <c r="Z34" t="s">
        <v>46</v>
      </c>
      <c r="AE34" t="s">
        <v>47</v>
      </c>
      <c r="AJ34" t="s">
        <v>48</v>
      </c>
      <c r="AO34" t="s">
        <v>49</v>
      </c>
      <c r="AT34" t="s">
        <v>50</v>
      </c>
      <c r="AY34" t="s">
        <v>51</v>
      </c>
      <c r="BD34" t="s">
        <v>52</v>
      </c>
      <c r="BI34" t="s">
        <v>53</v>
      </c>
      <c r="BN34" t="s">
        <v>54</v>
      </c>
      <c r="BS34" t="s">
        <v>55</v>
      </c>
      <c r="BX34" t="s">
        <v>56</v>
      </c>
      <c r="CC34" t="s">
        <v>57</v>
      </c>
      <c r="CH34" t="s">
        <v>58</v>
      </c>
      <c r="CM34" t="s">
        <v>59</v>
      </c>
      <c r="CR34" t="s">
        <v>60</v>
      </c>
      <c r="CW34" t="s">
        <v>61</v>
      </c>
    </row>
    <row r="36" spans="1:101" x14ac:dyDescent="0.4">
      <c r="A36">
        <f>E2-MAX(D2:D32)</f>
        <v>3.3074695330623724E-2</v>
      </c>
      <c r="F36">
        <f>J2-MAX(I2:I32)</f>
        <v>1.9866624624184495E-2</v>
      </c>
      <c r="K36">
        <f>O2-MAX(N2:N32)</f>
        <v>3.0118045265218774E-2</v>
      </c>
      <c r="P36">
        <f>T2-MAX(S2:S32)</f>
        <v>3.5472572137937738E-2</v>
      </c>
      <c r="U36">
        <f>Y2-MAX(X2:X32)</f>
        <v>3.4672350985440026E-2</v>
      </c>
      <c r="Z36">
        <f>AD2-MAX(AC2:AC32)</f>
        <v>2.5812424360981898E-2</v>
      </c>
      <c r="AE36">
        <f>AI2-MAX(AH2:AH32)</f>
        <v>2.9679354230253308E-2</v>
      </c>
      <c r="AJ36">
        <f>AN2-MAX(AM2:AM32)</f>
        <v>2.2067702852847787E-2</v>
      </c>
      <c r="AO36">
        <f>AS2-MAX(AR2:AR32)</f>
        <v>2.5413836336768192E-2</v>
      </c>
      <c r="AT36">
        <f>AX2-MAX(AW2:AW32)</f>
        <v>3.2771185192687277E-2</v>
      </c>
      <c r="AY36">
        <f>BC2-MAX(BB2:BB32)</f>
        <v>3.2783771254397062E-2</v>
      </c>
      <c r="BD36">
        <f>BH2-MAX(BG2:BG32)</f>
        <v>2.7667094014323351E-2</v>
      </c>
      <c r="BI36">
        <f>BM2-MAX(BL2:BL32)</f>
        <v>3.5577154721287141E-2</v>
      </c>
      <c r="BN36">
        <f>BR2-MAX(BQ2:BQ32)</f>
        <v>3.7398606474872226E-2</v>
      </c>
      <c r="BS36">
        <f>BW2-MAX(BV2:BV32)</f>
        <v>3.6211084259377954E-2</v>
      </c>
      <c r="BX36">
        <f>CB2-MAX(CA2:CA32)</f>
        <v>2.20425750515892E-2</v>
      </c>
      <c r="CC36">
        <f>CG2-MAX(CF2:CF32)</f>
        <v>4.0069015149813453E-2</v>
      </c>
      <c r="CH36">
        <f>CL2-MAX(CK2:CK32)</f>
        <v>4.6096846017956591E-2</v>
      </c>
      <c r="CM36">
        <f>CQ2-MAX(CP2:CP32)</f>
        <v>3.6207390696298136E-2</v>
      </c>
      <c r="CR36">
        <f>CV2-MAX(CU2:CU32)</f>
        <v>1.5486704001736989E-2</v>
      </c>
      <c r="CW36">
        <f>DA2-MAX(CZ2:CZ32)</f>
        <v>4.6974675040944394E-2</v>
      </c>
    </row>
    <row r="39" spans="1:101" x14ac:dyDescent="0.4">
      <c r="B39">
        <v>50</v>
      </c>
      <c r="C39">
        <f t="shared" ref="C39:C59" si="21">E39+(1.4^2-0.5^2)*3.1416*0.5*4.8*10^(-3)*9.8</f>
        <v>9.3277943389376269E-2</v>
      </c>
      <c r="E39">
        <f>-A36</f>
        <v>-3.3074695330623724E-2</v>
      </c>
    </row>
    <row r="40" spans="1:101" x14ac:dyDescent="0.4">
      <c r="B40">
        <v>51</v>
      </c>
      <c r="C40">
        <f t="shared" si="21"/>
        <v>0.1064860140958155</v>
      </c>
      <c r="E40">
        <f>-F36</f>
        <v>-1.9866624624184495E-2</v>
      </c>
    </row>
    <row r="41" spans="1:101" x14ac:dyDescent="0.4">
      <c r="B41">
        <v>52</v>
      </c>
      <c r="C41">
        <f t="shared" si="21"/>
        <v>9.623459345478122E-2</v>
      </c>
      <c r="E41">
        <f>-K36</f>
        <v>-3.0118045265218774E-2</v>
      </c>
    </row>
    <row r="42" spans="1:101" x14ac:dyDescent="0.4">
      <c r="B42">
        <v>53</v>
      </c>
      <c r="C42">
        <f t="shared" si="21"/>
        <v>9.0880066582062255E-2</v>
      </c>
      <c r="E42">
        <f>-P36</f>
        <v>-3.5472572137937738E-2</v>
      </c>
    </row>
    <row r="43" spans="1:101" x14ac:dyDescent="0.4">
      <c r="B43">
        <v>54</v>
      </c>
      <c r="C43">
        <f t="shared" si="21"/>
        <v>9.1680287734559968E-2</v>
      </c>
      <c r="E43">
        <f>-U36</f>
        <v>-3.4672350985440026E-2</v>
      </c>
    </row>
    <row r="44" spans="1:101" x14ac:dyDescent="0.4">
      <c r="B44">
        <v>55</v>
      </c>
      <c r="C44">
        <f t="shared" si="21"/>
        <v>0.1005402143590181</v>
      </c>
      <c r="E44">
        <f>-Z36</f>
        <v>-2.5812424360981898E-2</v>
      </c>
    </row>
    <row r="45" spans="1:101" x14ac:dyDescent="0.4">
      <c r="B45">
        <v>56</v>
      </c>
      <c r="C45">
        <f t="shared" si="21"/>
        <v>9.6673284489746686E-2</v>
      </c>
      <c r="E45">
        <f>-AE36</f>
        <v>-2.9679354230253308E-2</v>
      </c>
    </row>
    <row r="46" spans="1:101" x14ac:dyDescent="0.4">
      <c r="B46">
        <v>57</v>
      </c>
      <c r="C46">
        <f t="shared" si="21"/>
        <v>0.10428493586715221</v>
      </c>
      <c r="E46">
        <f>-AJ36</f>
        <v>-2.2067702852847787E-2</v>
      </c>
    </row>
    <row r="47" spans="1:101" x14ac:dyDescent="0.4">
      <c r="B47">
        <v>58</v>
      </c>
      <c r="C47">
        <f t="shared" si="21"/>
        <v>0.1009388023832318</v>
      </c>
      <c r="E47">
        <f>-AO36</f>
        <v>-2.5413836336768192E-2</v>
      </c>
    </row>
    <row r="48" spans="1:101" x14ac:dyDescent="0.4">
      <c r="B48">
        <v>59</v>
      </c>
      <c r="C48">
        <f t="shared" si="21"/>
        <v>9.3581453527312716E-2</v>
      </c>
      <c r="E48">
        <f>-AT36</f>
        <v>-3.2771185192687277E-2</v>
      </c>
    </row>
    <row r="49" spans="2:5" x14ac:dyDescent="0.4">
      <c r="B49">
        <v>60</v>
      </c>
      <c r="C49">
        <f t="shared" si="21"/>
        <v>9.3568867465602931E-2</v>
      </c>
      <c r="E49">
        <f>-AY36</f>
        <v>-3.2783771254397062E-2</v>
      </c>
    </row>
    <row r="50" spans="2:5" x14ac:dyDescent="0.4">
      <c r="B50">
        <v>61</v>
      </c>
      <c r="C50">
        <f t="shared" si="21"/>
        <v>9.8685544705676642E-2</v>
      </c>
      <c r="E50">
        <f>-BD36</f>
        <v>-2.7667094014323351E-2</v>
      </c>
    </row>
    <row r="51" spans="2:5" x14ac:dyDescent="0.4">
      <c r="B51">
        <v>62</v>
      </c>
      <c r="C51">
        <f t="shared" si="21"/>
        <v>9.0775483998712853E-2</v>
      </c>
      <c r="E51">
        <f>-BI36</f>
        <v>-3.5577154721287141E-2</v>
      </c>
    </row>
    <row r="52" spans="2:5" x14ac:dyDescent="0.4">
      <c r="B52">
        <v>63</v>
      </c>
      <c r="C52">
        <f t="shared" si="21"/>
        <v>8.8954032245127768E-2</v>
      </c>
      <c r="E52">
        <f>-BN36</f>
        <v>-3.7398606474872226E-2</v>
      </c>
    </row>
    <row r="53" spans="2:5" x14ac:dyDescent="0.4">
      <c r="B53">
        <v>64</v>
      </c>
      <c r="C53">
        <f t="shared" si="21"/>
        <v>9.0141554460622039E-2</v>
      </c>
      <c r="E53">
        <f>-BS36</f>
        <v>-3.6211084259377954E-2</v>
      </c>
    </row>
    <row r="54" spans="2:5" x14ac:dyDescent="0.4">
      <c r="B54">
        <v>65</v>
      </c>
      <c r="C54">
        <f t="shared" si="21"/>
        <v>0.10431006366841079</v>
      </c>
      <c r="E54">
        <f>-BX36</f>
        <v>-2.20425750515892E-2</v>
      </c>
    </row>
    <row r="55" spans="2:5" x14ac:dyDescent="0.4">
      <c r="B55">
        <v>66</v>
      </c>
      <c r="C55">
        <f t="shared" si="21"/>
        <v>8.6283623570186541E-2</v>
      </c>
      <c r="E55">
        <f>-CC36</f>
        <v>-4.0069015149813453E-2</v>
      </c>
    </row>
    <row r="56" spans="2:5" x14ac:dyDescent="0.4">
      <c r="B56">
        <v>67</v>
      </c>
      <c r="C56">
        <f t="shared" si="21"/>
        <v>8.0255792702043402E-2</v>
      </c>
      <c r="E56">
        <f>-CH36</f>
        <v>-4.6096846017956591E-2</v>
      </c>
    </row>
    <row r="57" spans="2:5" x14ac:dyDescent="0.4">
      <c r="B57">
        <v>68</v>
      </c>
      <c r="C57">
        <f t="shared" si="21"/>
        <v>9.0145248023701857E-2</v>
      </c>
      <c r="E57">
        <f>-CM36</f>
        <v>-3.6207390696298136E-2</v>
      </c>
    </row>
    <row r="58" spans="2:5" x14ac:dyDescent="0.4">
      <c r="B58">
        <v>69</v>
      </c>
      <c r="C58">
        <f t="shared" si="21"/>
        <v>0.110865934718263</v>
      </c>
      <c r="E58">
        <f>-CR36</f>
        <v>-1.5486704001736989E-2</v>
      </c>
    </row>
    <row r="59" spans="2:5" x14ac:dyDescent="0.4">
      <c r="B59">
        <v>70</v>
      </c>
      <c r="C59">
        <f t="shared" si="21"/>
        <v>7.9377963679055599E-2</v>
      </c>
      <c r="E59">
        <f>-CW36</f>
        <v>-4.6974675040944394E-2</v>
      </c>
    </row>
  </sheetData>
  <phoneticPr fontId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/>
  <dimension ref="A1:BR61"/>
  <sheetViews>
    <sheetView topLeftCell="A22" workbookViewId="0">
      <selection activeCell="A33" sqref="A33:XFD33"/>
    </sheetView>
  </sheetViews>
  <sheetFormatPr defaultRowHeight="18.75" x14ac:dyDescent="0.4"/>
  <cols>
    <col min="1" max="1" width="9.375" style="1" bestFit="1" customWidth="1"/>
  </cols>
  <sheetData>
    <row r="1" spans="1:70" x14ac:dyDescent="0.4">
      <c r="A1" t="s">
        <v>0</v>
      </c>
      <c r="B1" t="s">
        <v>1</v>
      </c>
      <c r="C1" t="s">
        <v>2</v>
      </c>
      <c r="D1" t="s">
        <v>3</v>
      </c>
      <c r="E1">
        <v>1</v>
      </c>
      <c r="F1" t="s">
        <v>0</v>
      </c>
      <c r="G1" t="s">
        <v>1</v>
      </c>
      <c r="H1" t="s">
        <v>2</v>
      </c>
      <c r="I1" t="s">
        <v>3</v>
      </c>
      <c r="J1">
        <v>2</v>
      </c>
      <c r="K1" t="s">
        <v>0</v>
      </c>
      <c r="L1" t="s">
        <v>1</v>
      </c>
      <c r="M1" t="s">
        <v>2</v>
      </c>
      <c r="N1" t="s">
        <v>3</v>
      </c>
      <c r="O1">
        <v>3</v>
      </c>
      <c r="P1" t="s">
        <v>0</v>
      </c>
      <c r="Q1" t="s">
        <v>1</v>
      </c>
      <c r="R1" t="s">
        <v>2</v>
      </c>
      <c r="S1" t="s">
        <v>3</v>
      </c>
      <c r="T1">
        <v>4</v>
      </c>
      <c r="U1" t="s">
        <v>0</v>
      </c>
      <c r="V1" t="s">
        <v>1</v>
      </c>
      <c r="W1" t="s">
        <v>2</v>
      </c>
      <c r="X1" t="s">
        <v>3</v>
      </c>
      <c r="Y1">
        <v>5</v>
      </c>
      <c r="Z1" t="s">
        <v>0</v>
      </c>
      <c r="AA1" t="s">
        <v>1</v>
      </c>
      <c r="AB1" t="s">
        <v>2</v>
      </c>
      <c r="AC1" t="s">
        <v>3</v>
      </c>
      <c r="AD1">
        <v>6</v>
      </c>
      <c r="AE1" t="s">
        <v>0</v>
      </c>
      <c r="AF1" t="s">
        <v>1</v>
      </c>
      <c r="AG1" t="s">
        <v>2</v>
      </c>
      <c r="AH1" t="s">
        <v>3</v>
      </c>
      <c r="AI1">
        <v>7</v>
      </c>
      <c r="AJ1" t="s">
        <v>0</v>
      </c>
      <c r="AK1" t="s">
        <v>1</v>
      </c>
      <c r="AL1" t="s">
        <v>2</v>
      </c>
      <c r="AM1" t="s">
        <v>3</v>
      </c>
      <c r="AN1">
        <v>8</v>
      </c>
      <c r="AO1" t="s">
        <v>0</v>
      </c>
      <c r="AP1" t="s">
        <v>1</v>
      </c>
      <c r="AQ1" t="s">
        <v>2</v>
      </c>
      <c r="AR1" t="s">
        <v>3</v>
      </c>
      <c r="AS1">
        <v>9</v>
      </c>
      <c r="AT1" t="s">
        <v>0</v>
      </c>
      <c r="AU1" t="s">
        <v>1</v>
      </c>
      <c r="AV1" t="s">
        <v>2</v>
      </c>
      <c r="AW1" t="s">
        <v>3</v>
      </c>
      <c r="AX1">
        <v>10</v>
      </c>
      <c r="AY1" t="s">
        <v>0</v>
      </c>
      <c r="AZ1" t="s">
        <v>1</v>
      </c>
      <c r="BA1" t="s">
        <v>2</v>
      </c>
      <c r="BB1" t="s">
        <v>3</v>
      </c>
      <c r="BC1">
        <v>11</v>
      </c>
      <c r="BD1" t="s">
        <v>0</v>
      </c>
      <c r="BE1" t="s">
        <v>1</v>
      </c>
      <c r="BF1" t="s">
        <v>2</v>
      </c>
      <c r="BG1" t="s">
        <v>3</v>
      </c>
      <c r="BH1">
        <v>12</v>
      </c>
      <c r="BI1" t="s">
        <v>0</v>
      </c>
      <c r="BJ1" t="s">
        <v>1</v>
      </c>
      <c r="BK1" t="s">
        <v>2</v>
      </c>
      <c r="BL1" t="s">
        <v>3</v>
      </c>
      <c r="BM1">
        <v>13</v>
      </c>
      <c r="BN1" t="s">
        <v>0</v>
      </c>
      <c r="BO1" t="s">
        <v>1</v>
      </c>
      <c r="BP1" t="s">
        <v>2</v>
      </c>
      <c r="BQ1" t="s">
        <v>3</v>
      </c>
      <c r="BR1">
        <v>14</v>
      </c>
    </row>
    <row r="2" spans="1:70" x14ac:dyDescent="0.4">
      <c r="A2">
        <v>40</v>
      </c>
      <c r="B2">
        <v>2.747853637383365E-3</v>
      </c>
      <c r="C2">
        <v>-8.9223283957190497E-3</v>
      </c>
      <c r="D2">
        <v>0.17193467059416431</v>
      </c>
      <c r="E2">
        <f t="shared" ref="E2:E31" si="0">(1.4^2-0.5^2)*3.1416*0.5*4.8*10^(-3)*9.8</f>
        <v>0.12635263871999999</v>
      </c>
      <c r="F2">
        <v>40</v>
      </c>
      <c r="G2">
        <v>-1.406676471445745E-3</v>
      </c>
      <c r="H2">
        <v>9.8780297124115568E-3</v>
      </c>
      <c r="I2">
        <v>0.14039279073138619</v>
      </c>
      <c r="J2">
        <f t="shared" ref="J2:J32" si="1">(1.4^2-0.5^2)*3.1416*0.5*4.8*10^(-3)*9.8</f>
        <v>0.12635263871999999</v>
      </c>
      <c r="K2">
        <v>40</v>
      </c>
      <c r="L2">
        <v>8.050474689422828E-3</v>
      </c>
      <c r="M2">
        <v>5.623150796332352E-4</v>
      </c>
      <c r="N2">
        <v>0.13455948166996751</v>
      </c>
      <c r="O2">
        <f t="shared" ref="O2:O32" si="2">(1.4^2-0.5^2)*3.1416*0.5*4.8*10^(-3)*9.8</f>
        <v>0.12635263871999999</v>
      </c>
      <c r="P2">
        <v>40</v>
      </c>
      <c r="Q2">
        <v>-1.178879602453702E-3</v>
      </c>
      <c r="R2">
        <v>-8.439661955513746E-4</v>
      </c>
      <c r="S2">
        <v>0.1180196417934159</v>
      </c>
      <c r="T2">
        <f t="shared" ref="T2:T32" si="3">(1.4^2-0.5^2)*3.1416*0.5*4.8*10^(-3)*9.8</f>
        <v>0.12635263871999999</v>
      </c>
      <c r="U2">
        <v>40</v>
      </c>
      <c r="V2">
        <v>1.012745992768242E-3</v>
      </c>
      <c r="W2">
        <v>5.5609588908565287E-3</v>
      </c>
      <c r="X2">
        <v>7.5807721564231059E-2</v>
      </c>
      <c r="Y2">
        <f t="shared" ref="Y2:Y32" si="4">(1.4^2-0.5^2)*3.1416*0.5*4.8*10^(-3)*9.8</f>
        <v>0.12635263871999999</v>
      </c>
      <c r="Z2">
        <v>40</v>
      </c>
      <c r="AA2">
        <v>6.1819774626048485E-4</v>
      </c>
      <c r="AB2">
        <v>-8.0671314921063331E-3</v>
      </c>
      <c r="AC2">
        <v>8.360090495538075E-2</v>
      </c>
      <c r="AD2">
        <f t="shared" ref="AD2:AD32" si="5">(1.4^2-0.5^2)*3.1416*0.5*4.8*10^(-3)*9.8</f>
        <v>0.12635263871999999</v>
      </c>
      <c r="AE2">
        <v>40</v>
      </c>
      <c r="AF2">
        <v>5.4663325387864043E-3</v>
      </c>
      <c r="AG2">
        <v>-1.774744052341477E-3</v>
      </c>
      <c r="AH2">
        <v>5.8382990012550477E-2</v>
      </c>
      <c r="AI2">
        <f t="shared" ref="AI2:AI32" si="6">(1.4^2-0.5^2)*3.1416*0.5*4.8*10^(-3)*9.8</f>
        <v>0.12635263871999999</v>
      </c>
      <c r="AJ2">
        <v>40</v>
      </c>
      <c r="AK2">
        <v>4.152918292693375E-3</v>
      </c>
      <c r="AL2">
        <v>3.6862397360671638E-3</v>
      </c>
      <c r="AM2">
        <v>4.9444062616987403E-2</v>
      </c>
      <c r="AN2">
        <f t="shared" ref="AN2:AN32" si="7">(1.4^2-0.5^2)*3.1416*0.5*4.8*10^(-3)*9.8</f>
        <v>0.12635263871999999</v>
      </c>
      <c r="AO2">
        <v>40</v>
      </c>
      <c r="AP2">
        <v>5.9009034851867587E-3</v>
      </c>
      <c r="AQ2">
        <v>-1.1929627045748009E-2</v>
      </c>
      <c r="AR2">
        <v>3.6701892824394747E-2</v>
      </c>
      <c r="AS2">
        <f t="shared" ref="AS2:AS32" si="8">(1.4^2-0.5^2)*3.1416*0.5*4.8*10^(-3)*9.8</f>
        <v>0.12635263871999999</v>
      </c>
      <c r="AT2">
        <v>40</v>
      </c>
      <c r="AU2">
        <v>-3.7240603725107349E-3</v>
      </c>
      <c r="AV2">
        <v>1.6326102933477431E-3</v>
      </c>
      <c r="AW2">
        <v>3.9379444891644758E-2</v>
      </c>
      <c r="AX2">
        <f t="shared" ref="AX2:AX32" si="9">(1.4^2-0.5^2)*3.1416*0.5*4.8*10^(-3)*9.8</f>
        <v>0.12635263871999999</v>
      </c>
      <c r="AY2">
        <v>40</v>
      </c>
      <c r="AZ2">
        <v>7.5103137570692027E-3</v>
      </c>
      <c r="BA2">
        <v>4.617686188022131E-3</v>
      </c>
      <c r="BB2">
        <v>6.189089969404862E-3</v>
      </c>
      <c r="BC2">
        <f t="shared" ref="BC2:BC32" si="10">(1.4^2-0.5^2)*3.1416*0.5*4.8*10^(-3)*9.8</f>
        <v>0.12635263871999999</v>
      </c>
      <c r="BD2">
        <v>40</v>
      </c>
      <c r="BE2">
        <v>9.0183457770480957E-4</v>
      </c>
      <c r="BF2">
        <v>-2.6528207092093338E-3</v>
      </c>
      <c r="BG2">
        <v>0.31207094402469843</v>
      </c>
      <c r="BH2">
        <f t="shared" ref="BH2:BH32" si="11">(1.4^2-0.5^2)*3.1416*0.5*4.8*10^(-3)*9.8</f>
        <v>0.12635263871999999</v>
      </c>
      <c r="BI2">
        <v>40</v>
      </c>
      <c r="BJ2">
        <v>-3.4607447016554481E-3</v>
      </c>
      <c r="BK2">
        <v>-5.6078274065565325E-4</v>
      </c>
      <c r="BL2">
        <v>0.27764558000133971</v>
      </c>
      <c r="BM2">
        <f t="shared" ref="BM2:BM32" si="12">(1.4^2-0.5^2)*3.1416*0.5*4.8*10^(-3)*9.8</f>
        <v>0.12635263871999999</v>
      </c>
      <c r="BN2">
        <v>40</v>
      </c>
      <c r="BO2">
        <v>-2.3662617674032279E-3</v>
      </c>
      <c r="BP2">
        <v>-1.627483213838294E-3</v>
      </c>
      <c r="BQ2">
        <v>0.24453057899874961</v>
      </c>
      <c r="BR2">
        <f t="shared" ref="BR2:BR32" si="13">(1.4^2-0.5^2)*3.1416*0.5*4.8*10^(-3)*9.8</f>
        <v>0.12635263871999999</v>
      </c>
    </row>
    <row r="3" spans="1:70" x14ac:dyDescent="0.4">
      <c r="A3">
        <v>41</v>
      </c>
      <c r="B3">
        <v>9.6830882214994085E-3</v>
      </c>
      <c r="C3">
        <v>-3.753114318652352E-3</v>
      </c>
      <c r="D3">
        <v>0.17602822552294789</v>
      </c>
      <c r="E3">
        <f t="shared" si="0"/>
        <v>0.12635263871999999</v>
      </c>
      <c r="F3">
        <v>41</v>
      </c>
      <c r="G3">
        <v>-7.5301865960372286E-3</v>
      </c>
      <c r="H3">
        <v>4.1754763132697548E-3</v>
      </c>
      <c r="I3">
        <v>0.16074942560619571</v>
      </c>
      <c r="J3">
        <f t="shared" si="1"/>
        <v>0.12635263871999999</v>
      </c>
      <c r="K3">
        <v>41</v>
      </c>
      <c r="L3">
        <v>9.7548087942403395E-5</v>
      </c>
      <c r="M3">
        <v>6.4633048944052439E-3</v>
      </c>
      <c r="N3">
        <v>0.1344755368691819</v>
      </c>
      <c r="O3">
        <f t="shared" si="2"/>
        <v>0.12635263871999999</v>
      </c>
      <c r="P3">
        <v>41</v>
      </c>
      <c r="Q3">
        <v>6.7053474148735597E-4</v>
      </c>
      <c r="R3">
        <v>4.0921726058806684E-3</v>
      </c>
      <c r="S3">
        <v>0.1250374211471145</v>
      </c>
      <c r="T3">
        <f t="shared" si="3"/>
        <v>0.12635263871999999</v>
      </c>
      <c r="U3">
        <v>41</v>
      </c>
      <c r="V3">
        <v>-3.7321316331124579E-3</v>
      </c>
      <c r="W3">
        <v>5.3419259156320528E-3</v>
      </c>
      <c r="X3">
        <v>0.1134473887910976</v>
      </c>
      <c r="Y3">
        <f t="shared" si="4"/>
        <v>0.12635263871999999</v>
      </c>
      <c r="Z3">
        <v>41</v>
      </c>
      <c r="AA3">
        <v>-4.2943779827819949E-3</v>
      </c>
      <c r="AB3">
        <v>-5.7083529420463887E-3</v>
      </c>
      <c r="AC3">
        <v>9.748998734790984E-2</v>
      </c>
      <c r="AD3">
        <f t="shared" si="5"/>
        <v>0.12635263871999999</v>
      </c>
      <c r="AE3">
        <v>41</v>
      </c>
      <c r="AF3">
        <v>3.6752310343199832E-3</v>
      </c>
      <c r="AG3">
        <v>4.8016257884778944E-3</v>
      </c>
      <c r="AH3">
        <v>7.8466013047543803E-2</v>
      </c>
      <c r="AI3">
        <f t="shared" si="6"/>
        <v>0.12635263871999999</v>
      </c>
      <c r="AJ3">
        <v>41</v>
      </c>
      <c r="AK3">
        <v>-1.2768465592628341E-3</v>
      </c>
      <c r="AL3">
        <v>-1.002878636157112E-3</v>
      </c>
      <c r="AM3">
        <v>7.2239952475137439E-2</v>
      </c>
      <c r="AN3">
        <f t="shared" si="7"/>
        <v>0.12635263871999999</v>
      </c>
      <c r="AO3">
        <v>41</v>
      </c>
      <c r="AP3">
        <v>-5.9006506900328689E-6</v>
      </c>
      <c r="AQ3">
        <v>-8.1474392415900685E-3</v>
      </c>
      <c r="AR3">
        <v>5.5465767254645602E-2</v>
      </c>
      <c r="AS3">
        <f t="shared" si="8"/>
        <v>0.12635263871999999</v>
      </c>
      <c r="AT3">
        <v>41</v>
      </c>
      <c r="AU3">
        <v>-2.5084151465085188E-3</v>
      </c>
      <c r="AV3">
        <v>7.6862016981678566E-5</v>
      </c>
      <c r="AW3">
        <v>3.3054150500757981E-2</v>
      </c>
      <c r="AX3">
        <f t="shared" si="9"/>
        <v>0.12635263871999999</v>
      </c>
      <c r="AY3">
        <v>41</v>
      </c>
      <c r="AZ3">
        <v>6.7713315567872346E-3</v>
      </c>
      <c r="BA3">
        <v>-3.9224818929901794E-3</v>
      </c>
      <c r="BB3">
        <v>3.0231867703632911E-2</v>
      </c>
      <c r="BC3">
        <f t="shared" si="10"/>
        <v>0.12635263871999999</v>
      </c>
      <c r="BD3">
        <v>41</v>
      </c>
      <c r="BE3">
        <v>-4.8518021450198526E-3</v>
      </c>
      <c r="BF3">
        <v>1.5138449499671881E-4</v>
      </c>
      <c r="BG3">
        <v>0.29439184195582901</v>
      </c>
      <c r="BH3">
        <f t="shared" si="11"/>
        <v>0.12635263871999999</v>
      </c>
      <c r="BI3">
        <v>41</v>
      </c>
      <c r="BJ3">
        <v>-2.6865800313614959E-3</v>
      </c>
      <c r="BK3">
        <v>-3.2998936245124759E-3</v>
      </c>
      <c r="BL3">
        <v>0.28625429420739051</v>
      </c>
      <c r="BM3">
        <f t="shared" si="12"/>
        <v>0.12635263871999999</v>
      </c>
      <c r="BN3">
        <v>41</v>
      </c>
      <c r="BO3">
        <v>3.9200897233753699E-3</v>
      </c>
      <c r="BP3">
        <v>2.457577490252699E-3</v>
      </c>
      <c r="BQ3">
        <v>0.23344287213393389</v>
      </c>
      <c r="BR3">
        <f t="shared" si="13"/>
        <v>0.12635263871999999</v>
      </c>
    </row>
    <row r="4" spans="1:70" x14ac:dyDescent="0.4">
      <c r="A4">
        <v>42</v>
      </c>
      <c r="B4">
        <v>-1.7359694930416561E-3</v>
      </c>
      <c r="C4">
        <v>3.5215934043948119E-3</v>
      </c>
      <c r="D4">
        <v>0.17867947658662181</v>
      </c>
      <c r="E4">
        <f t="shared" si="0"/>
        <v>0.12635263871999999</v>
      </c>
      <c r="F4">
        <v>42</v>
      </c>
      <c r="G4">
        <v>4.7243578896628922E-4</v>
      </c>
      <c r="H4">
        <v>2.5136835280323579E-3</v>
      </c>
      <c r="I4">
        <v>0.15459772555310081</v>
      </c>
      <c r="J4">
        <f t="shared" si="1"/>
        <v>0.12635263871999999</v>
      </c>
      <c r="K4">
        <v>42</v>
      </c>
      <c r="L4">
        <v>4.4139738289500014E-3</v>
      </c>
      <c r="M4">
        <v>1.0058686311486219E-2</v>
      </c>
      <c r="N4">
        <v>0.1376918860039176</v>
      </c>
      <c r="O4">
        <f t="shared" si="2"/>
        <v>0.12635263871999999</v>
      </c>
      <c r="P4">
        <v>42</v>
      </c>
      <c r="Q4">
        <v>8.5713504127455211E-4</v>
      </c>
      <c r="R4">
        <v>1.524764752371844E-2</v>
      </c>
      <c r="S4">
        <v>0.11106721014910401</v>
      </c>
      <c r="T4">
        <f t="shared" si="3"/>
        <v>0.12635263871999999</v>
      </c>
      <c r="U4">
        <v>42</v>
      </c>
      <c r="V4">
        <v>-4.6447720291937007E-5</v>
      </c>
      <c r="W4">
        <v>-2.1363145685541992E-3</v>
      </c>
      <c r="X4">
        <v>0.1168680358602011</v>
      </c>
      <c r="Y4">
        <f t="shared" si="4"/>
        <v>0.12635263871999999</v>
      </c>
      <c r="Z4">
        <v>42</v>
      </c>
      <c r="AA4">
        <v>1.4239590411944229E-3</v>
      </c>
      <c r="AB4">
        <v>-4.7992974268123304E-3</v>
      </c>
      <c r="AC4">
        <v>9.3530879158998562E-2</v>
      </c>
      <c r="AD4">
        <f t="shared" si="5"/>
        <v>0.12635263871999999</v>
      </c>
      <c r="AE4">
        <v>42</v>
      </c>
      <c r="AF4">
        <v>-5.4551867306945438E-3</v>
      </c>
      <c r="AG4">
        <v>-6.1254531044219662E-3</v>
      </c>
      <c r="AH4">
        <v>7.4628903296371812E-2</v>
      </c>
      <c r="AI4">
        <f t="shared" si="6"/>
        <v>0.12635263871999999</v>
      </c>
      <c r="AJ4">
        <v>42</v>
      </c>
      <c r="AK4">
        <v>-2.6350890914480312E-3</v>
      </c>
      <c r="AL4">
        <v>5.3722844689514208E-3</v>
      </c>
      <c r="AM4">
        <v>7.4902222231744073E-2</v>
      </c>
      <c r="AN4">
        <f t="shared" si="7"/>
        <v>0.12635263871999999</v>
      </c>
      <c r="AO4">
        <v>42</v>
      </c>
      <c r="AP4">
        <v>4.4629521940334821E-3</v>
      </c>
      <c r="AQ4">
        <v>4.8569472788622956E-3</v>
      </c>
      <c r="AR4">
        <v>5.319595009627031E-2</v>
      </c>
      <c r="AS4">
        <f t="shared" si="8"/>
        <v>0.12635263871999999</v>
      </c>
      <c r="AT4">
        <v>42</v>
      </c>
      <c r="AU4">
        <v>2.1637298357980398E-3</v>
      </c>
      <c r="AV4">
        <v>9.4339656467010927E-4</v>
      </c>
      <c r="AW4">
        <v>4.8826615131489622E-2</v>
      </c>
      <c r="AX4">
        <f t="shared" si="9"/>
        <v>0.12635263871999999</v>
      </c>
      <c r="AY4">
        <v>42</v>
      </c>
      <c r="AZ4">
        <v>-6.7292942656643952E-3</v>
      </c>
      <c r="BA4">
        <v>-2.539082208003396E-3</v>
      </c>
      <c r="BB4">
        <v>3.9223100530420781E-2</v>
      </c>
      <c r="BC4">
        <f t="shared" si="10"/>
        <v>0.12635263871999999</v>
      </c>
      <c r="BD4">
        <v>42</v>
      </c>
      <c r="BE4">
        <v>3.677489593649854E-3</v>
      </c>
      <c r="BF4">
        <v>1.675708710853512E-3</v>
      </c>
      <c r="BG4">
        <v>0.29596469712802698</v>
      </c>
      <c r="BH4">
        <f t="shared" si="11"/>
        <v>0.12635263871999999</v>
      </c>
      <c r="BI4">
        <v>42</v>
      </c>
      <c r="BJ4">
        <v>4.8497010466257984E-3</v>
      </c>
      <c r="BK4">
        <v>5.023987978577435E-3</v>
      </c>
      <c r="BL4">
        <v>0.27873145028479251</v>
      </c>
      <c r="BM4">
        <f t="shared" si="12"/>
        <v>0.12635263871999999</v>
      </c>
      <c r="BN4">
        <v>42</v>
      </c>
      <c r="BO4">
        <v>2.8721499763187598E-3</v>
      </c>
      <c r="BP4">
        <v>-3.1119837859501218E-3</v>
      </c>
      <c r="BQ4">
        <v>0.24063233111253179</v>
      </c>
      <c r="BR4">
        <f t="shared" si="13"/>
        <v>0.12635263871999999</v>
      </c>
    </row>
    <row r="5" spans="1:70" x14ac:dyDescent="0.4">
      <c r="A5">
        <v>43</v>
      </c>
      <c r="B5">
        <v>6.4152464936851556E-3</v>
      </c>
      <c r="C5">
        <v>-2.0810228441222791E-3</v>
      </c>
      <c r="D5">
        <v>0.16220838930319409</v>
      </c>
      <c r="E5">
        <f t="shared" si="0"/>
        <v>0.12635263871999999</v>
      </c>
      <c r="F5">
        <v>43</v>
      </c>
      <c r="G5">
        <v>7.3298356916552936E-3</v>
      </c>
      <c r="H5">
        <v>-2.6744555537114257E-4</v>
      </c>
      <c r="I5">
        <v>0.15888413775393451</v>
      </c>
      <c r="J5">
        <f t="shared" si="1"/>
        <v>0.12635263871999999</v>
      </c>
      <c r="K5">
        <v>43</v>
      </c>
      <c r="L5">
        <v>5.3059843191444077E-3</v>
      </c>
      <c r="M5">
        <v>-6.3583812125186084E-3</v>
      </c>
      <c r="N5">
        <v>0.13944246408838021</v>
      </c>
      <c r="O5">
        <f t="shared" si="2"/>
        <v>0.12635263871999999</v>
      </c>
      <c r="P5">
        <v>43</v>
      </c>
      <c r="Q5">
        <v>2.664375293289124E-3</v>
      </c>
      <c r="R5">
        <v>4.6818622214736269E-3</v>
      </c>
      <c r="S5">
        <v>0.12958601109443799</v>
      </c>
      <c r="T5">
        <f t="shared" si="3"/>
        <v>0.12635263871999999</v>
      </c>
      <c r="U5">
        <v>43</v>
      </c>
      <c r="V5">
        <v>3.187356679546323E-3</v>
      </c>
      <c r="W5">
        <v>-6.8362973177722173E-3</v>
      </c>
      <c r="X5">
        <v>0.1213651763964365</v>
      </c>
      <c r="Y5">
        <f t="shared" si="4"/>
        <v>0.12635263871999999</v>
      </c>
      <c r="Z5">
        <v>43</v>
      </c>
      <c r="AA5">
        <v>-4.6843730368475714E-3</v>
      </c>
      <c r="AB5">
        <v>-1.502195601947378E-3</v>
      </c>
      <c r="AC5">
        <v>9.1840154791750658E-2</v>
      </c>
      <c r="AD5">
        <f t="shared" si="5"/>
        <v>0.12635263871999999</v>
      </c>
      <c r="AE5">
        <v>43</v>
      </c>
      <c r="AF5">
        <v>7.2667285492668656E-3</v>
      </c>
      <c r="AG5">
        <v>-2.9137773214677862E-3</v>
      </c>
      <c r="AH5">
        <v>9.1461076179083861E-2</v>
      </c>
      <c r="AI5">
        <f t="shared" si="6"/>
        <v>0.12635263871999999</v>
      </c>
      <c r="AJ5">
        <v>43</v>
      </c>
      <c r="AK5">
        <v>2.4950167542965151E-3</v>
      </c>
      <c r="AL5">
        <v>-1.3154543116587049E-3</v>
      </c>
      <c r="AM5">
        <v>7.494752881547885E-2</v>
      </c>
      <c r="AN5">
        <f t="shared" si="7"/>
        <v>0.12635263871999999</v>
      </c>
      <c r="AO5">
        <v>43</v>
      </c>
      <c r="AP5">
        <v>1.1384613175419391E-2</v>
      </c>
      <c r="AQ5">
        <v>-1.906407476324086E-3</v>
      </c>
      <c r="AR5">
        <v>5.4361761790371173E-2</v>
      </c>
      <c r="AS5">
        <f t="shared" si="8"/>
        <v>0.12635263871999999</v>
      </c>
      <c r="AT5">
        <v>43</v>
      </c>
      <c r="AU5">
        <v>7.74760361324635E-3</v>
      </c>
      <c r="AV5">
        <v>2.6522908734436948E-3</v>
      </c>
      <c r="AW5">
        <v>5.4432494990361527E-2</v>
      </c>
      <c r="AX5">
        <f t="shared" si="9"/>
        <v>0.12635263871999999</v>
      </c>
      <c r="AY5">
        <v>43</v>
      </c>
      <c r="AZ5">
        <v>-1.539802296067982E-3</v>
      </c>
      <c r="BA5">
        <v>9.4077705262715346E-4</v>
      </c>
      <c r="BB5">
        <v>2.9941690772621151E-2</v>
      </c>
      <c r="BC5">
        <f t="shared" si="10"/>
        <v>0.12635263871999999</v>
      </c>
      <c r="BD5">
        <v>43</v>
      </c>
      <c r="BE5">
        <v>2.9146395692596929E-3</v>
      </c>
      <c r="BF5">
        <v>2.9732554626372352E-4</v>
      </c>
      <c r="BG5">
        <v>0.27319301943766883</v>
      </c>
      <c r="BH5">
        <f t="shared" si="11"/>
        <v>0.12635263871999999</v>
      </c>
      <c r="BI5">
        <v>43</v>
      </c>
      <c r="BJ5">
        <v>1.9736295171172381E-3</v>
      </c>
      <c r="BK5">
        <v>1.169894002354498E-3</v>
      </c>
      <c r="BL5">
        <v>0.27592347406449291</v>
      </c>
      <c r="BM5">
        <f t="shared" si="12"/>
        <v>0.12635263871999999</v>
      </c>
      <c r="BN5">
        <v>43</v>
      </c>
      <c r="BO5">
        <v>-2.035027784938481E-3</v>
      </c>
      <c r="BP5">
        <v>7.9499795485587395E-3</v>
      </c>
      <c r="BQ5">
        <v>0.22868470020248091</v>
      </c>
      <c r="BR5">
        <f t="shared" si="13"/>
        <v>0.12635263871999999</v>
      </c>
    </row>
    <row r="6" spans="1:70" x14ac:dyDescent="0.4">
      <c r="A6">
        <v>44</v>
      </c>
      <c r="B6">
        <v>3.9959460507026931E-3</v>
      </c>
      <c r="C6">
        <v>-2.0965862560178E-3</v>
      </c>
      <c r="D6">
        <v>0.17092058807455399</v>
      </c>
      <c r="E6">
        <f t="shared" si="0"/>
        <v>0.12635263871999999</v>
      </c>
      <c r="F6">
        <v>44</v>
      </c>
      <c r="G6">
        <v>-8.3635468984745182E-3</v>
      </c>
      <c r="H6">
        <v>-3.455217396674458E-3</v>
      </c>
      <c r="I6">
        <v>0.16158003683306371</v>
      </c>
      <c r="J6">
        <f t="shared" si="1"/>
        <v>0.12635263871999999</v>
      </c>
      <c r="K6">
        <v>44</v>
      </c>
      <c r="L6">
        <v>9.8306757302577784E-3</v>
      </c>
      <c r="M6">
        <v>6.0094903795620009E-3</v>
      </c>
      <c r="N6">
        <v>0.13656244393163339</v>
      </c>
      <c r="O6">
        <f t="shared" si="2"/>
        <v>0.12635263871999999</v>
      </c>
      <c r="P6">
        <v>44</v>
      </c>
      <c r="Q6">
        <v>3.2382042956372991E-3</v>
      </c>
      <c r="R6">
        <v>-4.6148661434957166E-3</v>
      </c>
      <c r="S6">
        <v>0.13516779439316229</v>
      </c>
      <c r="T6">
        <f t="shared" si="3"/>
        <v>0.12635263871999999</v>
      </c>
      <c r="U6">
        <v>44</v>
      </c>
      <c r="V6">
        <v>8.2864597345756515E-3</v>
      </c>
      <c r="W6">
        <v>-1.371472244281668E-5</v>
      </c>
      <c r="X6">
        <v>0.10688941940911301</v>
      </c>
      <c r="Y6">
        <f t="shared" si="4"/>
        <v>0.12635263871999999</v>
      </c>
      <c r="Z6">
        <v>44</v>
      </c>
      <c r="AA6">
        <v>6.6303436772836982E-3</v>
      </c>
      <c r="AB6">
        <v>1.158769145856338E-4</v>
      </c>
      <c r="AC6">
        <v>0.1143865448348666</v>
      </c>
      <c r="AD6">
        <f t="shared" si="5"/>
        <v>0.12635263871999999</v>
      </c>
      <c r="AE6">
        <v>44</v>
      </c>
      <c r="AF6">
        <v>-6.5235703786895244E-3</v>
      </c>
      <c r="AG6">
        <v>1.464310083382646E-3</v>
      </c>
      <c r="AH6">
        <v>0.10268523949855921</v>
      </c>
      <c r="AI6">
        <f t="shared" si="6"/>
        <v>0.12635263871999999</v>
      </c>
      <c r="AJ6">
        <v>44</v>
      </c>
      <c r="AK6">
        <v>-1.060310138206197E-3</v>
      </c>
      <c r="AL6">
        <v>3.3516201091677049E-3</v>
      </c>
      <c r="AM6">
        <v>7.0827396006043902E-2</v>
      </c>
      <c r="AN6">
        <f t="shared" si="7"/>
        <v>0.12635263871999999</v>
      </c>
      <c r="AO6">
        <v>44</v>
      </c>
      <c r="AP6">
        <v>-2.8243936747363589E-3</v>
      </c>
      <c r="AQ6">
        <v>9.6811285640699355E-3</v>
      </c>
      <c r="AR6">
        <v>5.2257662188839281E-2</v>
      </c>
      <c r="AS6">
        <f t="shared" si="8"/>
        <v>0.12635263871999999</v>
      </c>
      <c r="AT6">
        <v>44</v>
      </c>
      <c r="AU6">
        <v>6.3497106080923288E-3</v>
      </c>
      <c r="AV6">
        <v>-1.5164759000204991E-3</v>
      </c>
      <c r="AW6">
        <v>5.6775740215832253E-2</v>
      </c>
      <c r="AX6">
        <f t="shared" si="9"/>
        <v>0.12635263871999999</v>
      </c>
      <c r="AY6">
        <v>44</v>
      </c>
      <c r="AZ6">
        <v>-2.2491918364315939E-3</v>
      </c>
      <c r="BA6">
        <v>8.645601704588942E-3</v>
      </c>
      <c r="BB6">
        <v>3.8876590572203072E-2</v>
      </c>
      <c r="BC6">
        <f t="shared" si="10"/>
        <v>0.12635263871999999</v>
      </c>
      <c r="BD6">
        <v>44</v>
      </c>
      <c r="BE6">
        <v>-2.6386045667655149E-4</v>
      </c>
      <c r="BF6">
        <v>2.6119685560589199E-3</v>
      </c>
      <c r="BG6">
        <v>0.26596083433055778</v>
      </c>
      <c r="BH6">
        <f t="shared" si="11"/>
        <v>0.12635263871999999</v>
      </c>
      <c r="BI6">
        <v>44</v>
      </c>
      <c r="BJ6">
        <v>3.237253360240003E-3</v>
      </c>
      <c r="BK6">
        <v>-1.480137342039586E-3</v>
      </c>
      <c r="BL6">
        <v>0.26015446700692252</v>
      </c>
      <c r="BM6">
        <f t="shared" si="12"/>
        <v>0.12635263871999999</v>
      </c>
      <c r="BN6">
        <v>44</v>
      </c>
      <c r="BO6">
        <v>-2.7064716596943861E-3</v>
      </c>
      <c r="BP6">
        <v>-5.2223507777883361E-3</v>
      </c>
      <c r="BQ6">
        <v>0.224273436183972</v>
      </c>
      <c r="BR6">
        <f t="shared" si="13"/>
        <v>0.12635263871999999</v>
      </c>
    </row>
    <row r="7" spans="1:70" x14ac:dyDescent="0.4">
      <c r="A7">
        <v>45</v>
      </c>
      <c r="B7">
        <v>6.4991375201509981E-3</v>
      </c>
      <c r="C7">
        <v>-8.6243710885868918E-4</v>
      </c>
      <c r="D7">
        <v>0.16931339278342011</v>
      </c>
      <c r="E7">
        <f t="shared" si="0"/>
        <v>0.12635263871999999</v>
      </c>
      <c r="F7">
        <v>45</v>
      </c>
      <c r="G7">
        <v>-6.4222360902996224E-4</v>
      </c>
      <c r="H7">
        <v>4.9010945153599699E-3</v>
      </c>
      <c r="I7">
        <v>0.15786326341540219</v>
      </c>
      <c r="J7">
        <f t="shared" si="1"/>
        <v>0.12635263871999999</v>
      </c>
      <c r="K7">
        <v>45</v>
      </c>
      <c r="L7">
        <v>6.5725767156421923E-3</v>
      </c>
      <c r="M7">
        <v>3.0077983607326979E-5</v>
      </c>
      <c r="N7">
        <v>0.13288402525407339</v>
      </c>
      <c r="O7">
        <f t="shared" si="2"/>
        <v>0.12635263871999999</v>
      </c>
      <c r="P7">
        <v>45</v>
      </c>
      <c r="Q7">
        <v>6.2049060640680326E-3</v>
      </c>
      <c r="R7">
        <v>-6.552664569291179E-3</v>
      </c>
      <c r="S7">
        <v>0.1239664368700739</v>
      </c>
      <c r="T7">
        <f t="shared" si="3"/>
        <v>0.12635263871999999</v>
      </c>
      <c r="U7">
        <v>45</v>
      </c>
      <c r="V7">
        <v>-3.2280147178050801E-3</v>
      </c>
      <c r="W7">
        <v>4.3104239787887331E-3</v>
      </c>
      <c r="X7">
        <v>0.1195915257468757</v>
      </c>
      <c r="Y7">
        <f t="shared" si="4"/>
        <v>0.12635263871999999</v>
      </c>
      <c r="Z7">
        <v>45</v>
      </c>
      <c r="AA7">
        <v>3.440119269131642E-3</v>
      </c>
      <c r="AB7">
        <v>4.7041591854480548E-3</v>
      </c>
      <c r="AC7">
        <v>0.10125083495707569</v>
      </c>
      <c r="AD7">
        <f t="shared" si="5"/>
        <v>0.12635263871999999</v>
      </c>
      <c r="AE7">
        <v>45</v>
      </c>
      <c r="AF7">
        <v>1.5245755251919011E-3</v>
      </c>
      <c r="AG7">
        <v>-1.8667384615316671E-4</v>
      </c>
      <c r="AH7">
        <v>0.1096606799069325</v>
      </c>
      <c r="AI7">
        <f t="shared" si="6"/>
        <v>0.12635263871999999</v>
      </c>
      <c r="AJ7">
        <v>45</v>
      </c>
      <c r="AK7">
        <v>-5.1737323311246029E-3</v>
      </c>
      <c r="AL7">
        <v>-5.6443191604708658E-3</v>
      </c>
      <c r="AM7">
        <v>8.5406119786424955E-2</v>
      </c>
      <c r="AN7">
        <f t="shared" si="7"/>
        <v>0.12635263871999999</v>
      </c>
      <c r="AO7">
        <v>45</v>
      </c>
      <c r="AP7">
        <v>2.387634696568081E-3</v>
      </c>
      <c r="AQ7">
        <v>-1.0111009045677081E-3</v>
      </c>
      <c r="AR7">
        <v>5.6012696554080858E-2</v>
      </c>
      <c r="AS7">
        <f t="shared" si="8"/>
        <v>0.12635263871999999</v>
      </c>
      <c r="AT7">
        <v>45</v>
      </c>
      <c r="AU7">
        <v>6.2938091530354628E-3</v>
      </c>
      <c r="AV7">
        <v>-1.9566991960526452E-3</v>
      </c>
      <c r="AW7">
        <v>7.1633928352914322E-2</v>
      </c>
      <c r="AX7">
        <f t="shared" si="9"/>
        <v>0.12635263871999999</v>
      </c>
      <c r="AY7">
        <v>45</v>
      </c>
      <c r="AZ7">
        <v>-4.4212356981772651E-3</v>
      </c>
      <c r="BA7">
        <v>-4.2961743054119527E-5</v>
      </c>
      <c r="BB7">
        <v>3.3294883797030203E-2</v>
      </c>
      <c r="BC7">
        <f t="shared" si="10"/>
        <v>0.12635263871999999</v>
      </c>
      <c r="BD7">
        <v>45</v>
      </c>
      <c r="BE7">
        <v>6.4427793669005569E-3</v>
      </c>
      <c r="BF7">
        <v>1.1843571359579679E-2</v>
      </c>
      <c r="BG7">
        <v>0.26314027946606361</v>
      </c>
      <c r="BH7">
        <f t="shared" si="11"/>
        <v>0.12635263871999999</v>
      </c>
      <c r="BI7">
        <v>45</v>
      </c>
      <c r="BJ7">
        <v>3.2941004835038302E-3</v>
      </c>
      <c r="BK7">
        <v>-8.6138560880384789E-3</v>
      </c>
      <c r="BL7">
        <v>0.26292880645507333</v>
      </c>
      <c r="BM7">
        <f t="shared" si="12"/>
        <v>0.12635263871999999</v>
      </c>
      <c r="BN7">
        <v>45</v>
      </c>
      <c r="BO7">
        <v>-2.4308450590152459E-3</v>
      </c>
      <c r="BP7">
        <v>1.5144588644408919E-3</v>
      </c>
      <c r="BQ7">
        <v>0.21684841372993149</v>
      </c>
      <c r="BR7">
        <f t="shared" si="13"/>
        <v>0.12635263871999999</v>
      </c>
    </row>
    <row r="8" spans="1:70" x14ac:dyDescent="0.4">
      <c r="A8">
        <v>46</v>
      </c>
      <c r="B8">
        <v>1.06300736165945E-4</v>
      </c>
      <c r="C8">
        <v>7.9589868809779498E-3</v>
      </c>
      <c r="D8">
        <v>0.15639282272269989</v>
      </c>
      <c r="E8">
        <f t="shared" si="0"/>
        <v>0.12635263871999999</v>
      </c>
      <c r="F8">
        <v>46</v>
      </c>
      <c r="G8">
        <v>3.5168734125398709E-4</v>
      </c>
      <c r="H8">
        <v>-1.0506546696123699E-3</v>
      </c>
      <c r="I8">
        <v>0.15796317484353661</v>
      </c>
      <c r="J8">
        <f t="shared" si="1"/>
        <v>0.12635263871999999</v>
      </c>
      <c r="K8">
        <v>46</v>
      </c>
      <c r="L8">
        <v>-1.3873385551726531E-4</v>
      </c>
      <c r="M8">
        <v>-1.086525173749627E-3</v>
      </c>
      <c r="N8">
        <v>0.15039958907776749</v>
      </c>
      <c r="O8">
        <f t="shared" si="2"/>
        <v>0.12635263871999999</v>
      </c>
      <c r="P8">
        <v>46</v>
      </c>
      <c r="Q8">
        <v>6.0560238581496579E-3</v>
      </c>
      <c r="R8">
        <v>4.1129538998710639E-3</v>
      </c>
      <c r="S8">
        <v>0.1328175847594931</v>
      </c>
      <c r="T8">
        <f t="shared" si="3"/>
        <v>0.12635263871999999</v>
      </c>
      <c r="U8">
        <v>46</v>
      </c>
      <c r="V8">
        <v>1.577360054709935E-3</v>
      </c>
      <c r="W8">
        <v>-5.4386988930373763E-4</v>
      </c>
      <c r="X8">
        <v>0.116424194938534</v>
      </c>
      <c r="Y8">
        <f t="shared" si="4"/>
        <v>0.12635263871999999</v>
      </c>
      <c r="Z8">
        <v>46</v>
      </c>
      <c r="AA8">
        <v>-2.5956389383346829E-3</v>
      </c>
      <c r="AB8">
        <v>4.6653425589672963E-3</v>
      </c>
      <c r="AC8">
        <v>0.11483370503600671</v>
      </c>
      <c r="AD8">
        <f t="shared" si="5"/>
        <v>0.12635263871999999</v>
      </c>
      <c r="AE8">
        <v>46</v>
      </c>
      <c r="AF8">
        <v>-4.0175709611364489E-3</v>
      </c>
      <c r="AG8">
        <v>1.128702249609816E-3</v>
      </c>
      <c r="AH8">
        <v>0.1098818390451578</v>
      </c>
      <c r="AI8">
        <f t="shared" si="6"/>
        <v>0.12635263871999999</v>
      </c>
      <c r="AJ8">
        <v>46</v>
      </c>
      <c r="AK8">
        <v>5.5385169939381716E-3</v>
      </c>
      <c r="AL8">
        <v>3.1501410521447841E-3</v>
      </c>
      <c r="AM8">
        <v>9.3084338308868628E-2</v>
      </c>
      <c r="AN8">
        <f t="shared" si="7"/>
        <v>0.12635263871999999</v>
      </c>
      <c r="AO8">
        <v>46</v>
      </c>
      <c r="AP8">
        <v>3.8569441674658161E-3</v>
      </c>
      <c r="AQ8">
        <v>8.3704867448168331E-3</v>
      </c>
      <c r="AR8">
        <v>6.6447280252984478E-2</v>
      </c>
      <c r="AS8">
        <f t="shared" si="8"/>
        <v>0.12635263871999999</v>
      </c>
      <c r="AT8">
        <v>46</v>
      </c>
      <c r="AU8">
        <v>2.1623258572685592E-3</v>
      </c>
      <c r="AV8">
        <v>-3.3022185066247461E-3</v>
      </c>
      <c r="AW8">
        <v>6.9195832249981673E-2</v>
      </c>
      <c r="AX8">
        <f t="shared" si="9"/>
        <v>0.12635263871999999</v>
      </c>
      <c r="AY8">
        <v>46</v>
      </c>
      <c r="AZ8">
        <v>1.8910654419968509E-3</v>
      </c>
      <c r="BA8">
        <v>-4.9330246261282641E-3</v>
      </c>
      <c r="BB8">
        <v>4.7038708796660868E-2</v>
      </c>
      <c r="BC8">
        <f t="shared" si="10"/>
        <v>0.12635263871999999</v>
      </c>
      <c r="BD8">
        <v>46</v>
      </c>
      <c r="BE8">
        <v>4.2006089625132851E-4</v>
      </c>
      <c r="BF8">
        <v>-1.6135486581130649E-4</v>
      </c>
      <c r="BG8">
        <v>0.2584472192604183</v>
      </c>
      <c r="BH8">
        <f t="shared" si="11"/>
        <v>0.12635263871999999</v>
      </c>
      <c r="BI8">
        <v>46</v>
      </c>
      <c r="BJ8">
        <v>2.0597062242408161E-3</v>
      </c>
      <c r="BK8">
        <v>6.0197051569919999E-4</v>
      </c>
      <c r="BL8">
        <v>0.2438046488577644</v>
      </c>
      <c r="BM8">
        <f t="shared" si="12"/>
        <v>0.12635263871999999</v>
      </c>
      <c r="BN8">
        <v>46</v>
      </c>
      <c r="BO8">
        <v>1.0878948979705951E-3</v>
      </c>
      <c r="BP8">
        <v>1.829807484123574E-3</v>
      </c>
      <c r="BQ8">
        <v>0.22629779956800569</v>
      </c>
      <c r="BR8">
        <f t="shared" si="13"/>
        <v>0.12635263871999999</v>
      </c>
    </row>
    <row r="9" spans="1:70" x14ac:dyDescent="0.4">
      <c r="A9">
        <v>47</v>
      </c>
      <c r="B9">
        <v>-1.518461024191663E-3</v>
      </c>
      <c r="C9">
        <v>2.9336990670098171E-3</v>
      </c>
      <c r="D9">
        <v>0.16017190878052259</v>
      </c>
      <c r="E9">
        <f t="shared" si="0"/>
        <v>0.12635263871999999</v>
      </c>
      <c r="F9">
        <v>47</v>
      </c>
      <c r="G9">
        <v>3.0893323111225472E-3</v>
      </c>
      <c r="H9">
        <v>1.8941933661258911E-3</v>
      </c>
      <c r="I9">
        <v>0.16819961675116199</v>
      </c>
      <c r="J9">
        <f t="shared" si="1"/>
        <v>0.12635263871999999</v>
      </c>
      <c r="K9">
        <v>47</v>
      </c>
      <c r="L9">
        <v>2.978138296703113E-3</v>
      </c>
      <c r="M9">
        <v>-2.746005943798193E-3</v>
      </c>
      <c r="N9">
        <v>0.14289869077386791</v>
      </c>
      <c r="O9">
        <f t="shared" si="2"/>
        <v>0.12635263871999999</v>
      </c>
      <c r="P9">
        <v>47</v>
      </c>
      <c r="Q9">
        <v>2.5953734741529151E-3</v>
      </c>
      <c r="R9">
        <v>-9.8167079707071588E-5</v>
      </c>
      <c r="S9">
        <v>0.1272553479631891</v>
      </c>
      <c r="T9">
        <f t="shared" si="3"/>
        <v>0.12635263871999999</v>
      </c>
      <c r="U9">
        <v>47</v>
      </c>
      <c r="V9">
        <v>-1.122486032308249E-3</v>
      </c>
      <c r="W9">
        <v>6.7031675681312429E-3</v>
      </c>
      <c r="X9">
        <v>0.13042876959910021</v>
      </c>
      <c r="Y9">
        <f t="shared" si="4"/>
        <v>0.12635263871999999</v>
      </c>
      <c r="Z9">
        <v>47</v>
      </c>
      <c r="AA9">
        <v>8.8968010954318857E-3</v>
      </c>
      <c r="AB9">
        <v>-2.380050322332019E-3</v>
      </c>
      <c r="AC9">
        <v>0.1029802428515713</v>
      </c>
      <c r="AD9">
        <f t="shared" si="5"/>
        <v>0.12635263871999999</v>
      </c>
      <c r="AE9">
        <v>47</v>
      </c>
      <c r="AF9">
        <v>-9.4437020058671869E-3</v>
      </c>
      <c r="AG9">
        <v>-1.6436868903750639E-3</v>
      </c>
      <c r="AH9">
        <v>9.2668278658343914E-2</v>
      </c>
      <c r="AI9">
        <f t="shared" si="6"/>
        <v>0.12635263871999999</v>
      </c>
      <c r="AJ9">
        <v>47</v>
      </c>
      <c r="AK9">
        <v>1.205349710136785E-2</v>
      </c>
      <c r="AL9">
        <v>6.7749341640367458E-3</v>
      </c>
      <c r="AM9">
        <v>8.2753228672580767E-2</v>
      </c>
      <c r="AN9">
        <f t="shared" si="7"/>
        <v>0.12635263871999999</v>
      </c>
      <c r="AO9">
        <v>47</v>
      </c>
      <c r="AP9">
        <v>6.3556104866977822E-3</v>
      </c>
      <c r="AQ9">
        <v>-9.6378803156543531E-3</v>
      </c>
      <c r="AR9">
        <v>7.9229403203778193E-2</v>
      </c>
      <c r="AS9">
        <f t="shared" si="8"/>
        <v>0.12635263871999999</v>
      </c>
      <c r="AT9">
        <v>47</v>
      </c>
      <c r="AU9">
        <v>3.0844418489377311E-3</v>
      </c>
      <c r="AV9">
        <v>-2.7060117256274582E-3</v>
      </c>
      <c r="AW9">
        <v>7.3529558372611006E-2</v>
      </c>
      <c r="AX9">
        <f t="shared" si="9"/>
        <v>0.12635263871999999</v>
      </c>
      <c r="AY9">
        <v>47</v>
      </c>
      <c r="AZ9">
        <v>3.1038078441405288E-3</v>
      </c>
      <c r="BA9">
        <v>-6.2605216450060727E-3</v>
      </c>
      <c r="BB9">
        <v>6.7171703151873832E-2</v>
      </c>
      <c r="BC9">
        <f t="shared" si="10"/>
        <v>0.12635263871999999</v>
      </c>
      <c r="BD9">
        <v>47</v>
      </c>
      <c r="BE9">
        <v>2.013463160411635E-3</v>
      </c>
      <c r="BF9">
        <v>-1.0027235105335649E-3</v>
      </c>
      <c r="BG9">
        <v>0.25070638617125002</v>
      </c>
      <c r="BH9">
        <f t="shared" si="11"/>
        <v>0.12635263871999999</v>
      </c>
      <c r="BI9">
        <v>47</v>
      </c>
      <c r="BJ9">
        <v>7.3023699678118337E-3</v>
      </c>
      <c r="BK9">
        <v>3.9731157699542524E-3</v>
      </c>
      <c r="BL9">
        <v>0.2311210230623594</v>
      </c>
      <c r="BM9">
        <f t="shared" si="12"/>
        <v>0.12635263871999999</v>
      </c>
      <c r="BN9">
        <v>47</v>
      </c>
      <c r="BO9">
        <v>1.09921542045448E-2</v>
      </c>
      <c r="BP9">
        <v>3.5153557742791512E-3</v>
      </c>
      <c r="BQ9">
        <v>0.20956094084510779</v>
      </c>
      <c r="BR9">
        <f t="shared" si="13"/>
        <v>0.12635263871999999</v>
      </c>
    </row>
    <row r="10" spans="1:70" x14ac:dyDescent="0.4">
      <c r="A10">
        <v>48</v>
      </c>
      <c r="B10">
        <v>1.0659686318764681E-3</v>
      </c>
      <c r="C10">
        <v>7.1534769156318054E-3</v>
      </c>
      <c r="D10">
        <v>0.1520190171397017</v>
      </c>
      <c r="E10">
        <f t="shared" si="0"/>
        <v>0.12635263871999999</v>
      </c>
      <c r="F10">
        <v>48</v>
      </c>
      <c r="G10">
        <v>1.9109619167727791E-3</v>
      </c>
      <c r="H10">
        <v>2.8303266323786141E-3</v>
      </c>
      <c r="I10">
        <v>0.14472166287641069</v>
      </c>
      <c r="J10">
        <f t="shared" si="1"/>
        <v>0.12635263871999999</v>
      </c>
      <c r="K10">
        <v>48</v>
      </c>
      <c r="L10">
        <v>4.0624245619683046E-3</v>
      </c>
      <c r="M10">
        <v>3.3917542452946551E-3</v>
      </c>
      <c r="N10">
        <v>0.14327446655142029</v>
      </c>
      <c r="O10">
        <f t="shared" si="2"/>
        <v>0.12635263871999999</v>
      </c>
      <c r="P10">
        <v>48</v>
      </c>
      <c r="Q10">
        <v>-1.8512828276999261E-3</v>
      </c>
      <c r="R10">
        <v>1.123070978163955E-2</v>
      </c>
      <c r="S10">
        <v>0.13415549596274079</v>
      </c>
      <c r="T10">
        <f t="shared" si="3"/>
        <v>0.12635263871999999</v>
      </c>
      <c r="U10">
        <v>48</v>
      </c>
      <c r="V10">
        <v>1.558023686612478E-3</v>
      </c>
      <c r="W10">
        <v>-4.5698311971893469E-4</v>
      </c>
      <c r="X10">
        <v>0.11563472233336421</v>
      </c>
      <c r="Y10">
        <f t="shared" si="4"/>
        <v>0.12635263871999999</v>
      </c>
      <c r="Z10">
        <v>48</v>
      </c>
      <c r="AA10">
        <v>-9.5899301835892918E-4</v>
      </c>
      <c r="AB10">
        <v>2.3718906185786199E-3</v>
      </c>
      <c r="AC10">
        <v>0.11146403562818059</v>
      </c>
      <c r="AD10">
        <f t="shared" si="5"/>
        <v>0.12635263871999999</v>
      </c>
      <c r="AE10">
        <v>48</v>
      </c>
      <c r="AF10">
        <v>-5.7924386815704854E-3</v>
      </c>
      <c r="AG10">
        <v>2.9260121596062669E-4</v>
      </c>
      <c r="AH10">
        <v>0.1141825935299362</v>
      </c>
      <c r="AI10">
        <f t="shared" si="6"/>
        <v>0.12635263871999999</v>
      </c>
      <c r="AJ10">
        <v>48</v>
      </c>
      <c r="AK10">
        <v>-1.9543895263982201E-3</v>
      </c>
      <c r="AL10">
        <v>1.604085169372582E-3</v>
      </c>
      <c r="AM10">
        <v>0.1018025721759177</v>
      </c>
      <c r="AN10">
        <f t="shared" si="7"/>
        <v>0.12635263871999999</v>
      </c>
      <c r="AO10">
        <v>48</v>
      </c>
      <c r="AP10">
        <v>5.0866450270262917E-3</v>
      </c>
      <c r="AQ10">
        <v>5.0460541946085301E-3</v>
      </c>
      <c r="AR10">
        <v>7.7752412076627531E-2</v>
      </c>
      <c r="AS10">
        <f t="shared" si="8"/>
        <v>0.12635263871999999</v>
      </c>
      <c r="AT10">
        <v>48</v>
      </c>
      <c r="AU10">
        <v>-2.064480567658141E-3</v>
      </c>
      <c r="AV10">
        <v>-9.8992613559626928E-3</v>
      </c>
      <c r="AW10">
        <v>5.0692210264556788E-2</v>
      </c>
      <c r="AX10">
        <f t="shared" si="9"/>
        <v>0.12635263871999999</v>
      </c>
      <c r="AY10">
        <v>48</v>
      </c>
      <c r="AZ10">
        <v>-2.156390121418363E-3</v>
      </c>
      <c r="BA10">
        <v>1.021115111245861E-3</v>
      </c>
      <c r="BB10">
        <v>5.6285112704142513E-2</v>
      </c>
      <c r="BC10">
        <f t="shared" si="10"/>
        <v>0.12635263871999999</v>
      </c>
      <c r="BD10">
        <v>48</v>
      </c>
      <c r="BE10">
        <v>5.6563638250171856E-4</v>
      </c>
      <c r="BF10">
        <v>4.9760112286157121E-3</v>
      </c>
      <c r="BG10">
        <v>0.25059385172240439</v>
      </c>
      <c r="BH10">
        <f t="shared" si="11"/>
        <v>0.12635263871999999</v>
      </c>
      <c r="BI10">
        <v>48</v>
      </c>
      <c r="BJ10">
        <v>-2.3860796228828089E-3</v>
      </c>
      <c r="BK10">
        <v>-4.5384975253962021E-3</v>
      </c>
      <c r="BL10">
        <v>0.23786926719767049</v>
      </c>
      <c r="BM10">
        <f t="shared" si="12"/>
        <v>0.12635263871999999</v>
      </c>
      <c r="BN10">
        <v>48</v>
      </c>
      <c r="BO10">
        <v>7.6577601050830026E-3</v>
      </c>
      <c r="BP10">
        <v>5.8695065804015871E-3</v>
      </c>
      <c r="BQ10">
        <v>0.20870594396276329</v>
      </c>
      <c r="BR10">
        <f t="shared" si="13"/>
        <v>0.12635263871999999</v>
      </c>
    </row>
    <row r="11" spans="1:70" x14ac:dyDescent="0.4">
      <c r="A11">
        <v>49</v>
      </c>
      <c r="B11">
        <v>-4.2314070546056702E-3</v>
      </c>
      <c r="C11">
        <v>2.4342059496272289E-3</v>
      </c>
      <c r="D11">
        <v>0.15403981335984229</v>
      </c>
      <c r="E11">
        <f t="shared" si="0"/>
        <v>0.12635263871999999</v>
      </c>
      <c r="F11">
        <v>49</v>
      </c>
      <c r="G11">
        <v>3.7645134025732271E-3</v>
      </c>
      <c r="H11">
        <v>-2.86162239987659E-3</v>
      </c>
      <c r="I11">
        <v>0.14509319041331459</v>
      </c>
      <c r="J11">
        <f t="shared" si="1"/>
        <v>0.12635263871999999</v>
      </c>
      <c r="K11">
        <v>49</v>
      </c>
      <c r="L11">
        <v>-5.6818977181226403E-4</v>
      </c>
      <c r="M11">
        <v>-1.6102816415675869E-3</v>
      </c>
      <c r="N11">
        <v>0.13527097875167379</v>
      </c>
      <c r="O11">
        <f t="shared" si="2"/>
        <v>0.12635263871999999</v>
      </c>
      <c r="P11">
        <v>49</v>
      </c>
      <c r="Q11">
        <v>5.9416286743765104E-3</v>
      </c>
      <c r="R11">
        <v>-4.5384983481323946E-3</v>
      </c>
      <c r="S11">
        <v>0.13469782393168339</v>
      </c>
      <c r="T11">
        <f t="shared" si="3"/>
        <v>0.12635263871999999</v>
      </c>
      <c r="U11">
        <v>49</v>
      </c>
      <c r="V11">
        <v>-8.632210017215744E-3</v>
      </c>
      <c r="W11">
        <v>2.5904878712806E-3</v>
      </c>
      <c r="X11">
        <v>0.11805548040585689</v>
      </c>
      <c r="Y11">
        <f t="shared" si="4"/>
        <v>0.12635263871999999</v>
      </c>
      <c r="Z11">
        <v>49</v>
      </c>
      <c r="AA11">
        <v>3.2526381394348651E-3</v>
      </c>
      <c r="AB11">
        <v>8.1237428743625873E-3</v>
      </c>
      <c r="AC11">
        <v>0.1209515020698429</v>
      </c>
      <c r="AD11">
        <f t="shared" si="5"/>
        <v>0.12635263871999999</v>
      </c>
      <c r="AE11">
        <v>49</v>
      </c>
      <c r="AF11">
        <v>-1.291947693286344E-2</v>
      </c>
      <c r="AG11">
        <v>-4.5195464826751231E-3</v>
      </c>
      <c r="AH11">
        <v>0.1091631060893973</v>
      </c>
      <c r="AI11">
        <f t="shared" si="6"/>
        <v>0.12635263871999999</v>
      </c>
      <c r="AJ11">
        <v>49</v>
      </c>
      <c r="AK11">
        <v>4.4651454713556674E-3</v>
      </c>
      <c r="AL11">
        <v>-9.1602780269846411E-3</v>
      </c>
      <c r="AM11">
        <v>7.5295506809430493E-2</v>
      </c>
      <c r="AN11">
        <f t="shared" si="7"/>
        <v>0.12635263871999999</v>
      </c>
      <c r="AO11">
        <v>49</v>
      </c>
      <c r="AP11">
        <v>9.5069872667843756E-3</v>
      </c>
      <c r="AQ11">
        <v>1.1458555828630979E-3</v>
      </c>
      <c r="AR11">
        <v>7.8864082739497382E-2</v>
      </c>
      <c r="AS11">
        <f t="shared" si="8"/>
        <v>0.12635263871999999</v>
      </c>
      <c r="AT11">
        <v>49</v>
      </c>
      <c r="AU11">
        <v>-5.0345590747576264E-3</v>
      </c>
      <c r="AV11">
        <v>6.6169051830384179E-3</v>
      </c>
      <c r="AW11">
        <v>7.0439209644478362E-2</v>
      </c>
      <c r="AX11">
        <f t="shared" si="9"/>
        <v>0.12635263871999999</v>
      </c>
      <c r="AY11">
        <v>49</v>
      </c>
      <c r="AZ11">
        <v>1.5851901476106999E-3</v>
      </c>
      <c r="BA11">
        <v>-6.6760235834118584E-3</v>
      </c>
      <c r="BB11">
        <v>6.8674668616674109E-2</v>
      </c>
      <c r="BC11">
        <f t="shared" si="10"/>
        <v>0.12635263871999999</v>
      </c>
      <c r="BD11">
        <v>49</v>
      </c>
      <c r="BE11">
        <v>-9.1550151347627798E-3</v>
      </c>
      <c r="BF11">
        <v>-5.0938296104834409E-3</v>
      </c>
      <c r="BG11">
        <v>0.23483120266099511</v>
      </c>
      <c r="BH11">
        <f t="shared" si="11"/>
        <v>0.12635263871999999</v>
      </c>
      <c r="BI11">
        <v>49</v>
      </c>
      <c r="BJ11">
        <v>3.6517530984821042E-3</v>
      </c>
      <c r="BK11">
        <v>-1.2218275178105681E-3</v>
      </c>
      <c r="BL11">
        <v>0.2341570953141611</v>
      </c>
      <c r="BM11">
        <f t="shared" si="12"/>
        <v>0.12635263871999999</v>
      </c>
      <c r="BN11">
        <v>49</v>
      </c>
      <c r="BO11">
        <v>-2.8480176991400592E-3</v>
      </c>
      <c r="BP11">
        <v>-2.641893007744187E-3</v>
      </c>
      <c r="BQ11">
        <v>0.19073056813223729</v>
      </c>
      <c r="BR11">
        <f t="shared" si="13"/>
        <v>0.12635263871999999</v>
      </c>
    </row>
    <row r="12" spans="1:70" x14ac:dyDescent="0.4">
      <c r="A12">
        <v>50</v>
      </c>
      <c r="B12">
        <v>3.111306938983776E-3</v>
      </c>
      <c r="C12">
        <v>6.2219819783826671E-3</v>
      </c>
      <c r="D12">
        <v>0.153676068057221</v>
      </c>
      <c r="E12">
        <f t="shared" si="0"/>
        <v>0.12635263871999999</v>
      </c>
      <c r="F12">
        <v>50</v>
      </c>
      <c r="G12">
        <v>2.7166625461226379E-3</v>
      </c>
      <c r="H12">
        <v>8.9922435054474428E-4</v>
      </c>
      <c r="I12">
        <v>0.14233237035704621</v>
      </c>
      <c r="J12">
        <f t="shared" si="1"/>
        <v>0.12635263871999999</v>
      </c>
      <c r="K12">
        <v>50</v>
      </c>
      <c r="L12">
        <v>1.0985998431929839E-2</v>
      </c>
      <c r="M12">
        <v>-3.300882953718989E-3</v>
      </c>
      <c r="N12">
        <v>0.1316650890793668</v>
      </c>
      <c r="O12">
        <f t="shared" si="2"/>
        <v>0.12635263871999999</v>
      </c>
      <c r="P12">
        <v>50</v>
      </c>
      <c r="Q12">
        <v>-1.848504199122911E-3</v>
      </c>
      <c r="R12">
        <v>1.432704855524481E-3</v>
      </c>
      <c r="S12">
        <v>0.13835139737808</v>
      </c>
      <c r="T12">
        <f t="shared" si="3"/>
        <v>0.12635263871999999</v>
      </c>
      <c r="U12">
        <v>50</v>
      </c>
      <c r="V12">
        <v>8.1129650756815268E-3</v>
      </c>
      <c r="W12">
        <v>-9.6132424943866264E-3</v>
      </c>
      <c r="X12">
        <v>0.1271066385385077</v>
      </c>
      <c r="Y12">
        <f t="shared" si="4"/>
        <v>0.12635263871999999</v>
      </c>
      <c r="Z12">
        <v>50</v>
      </c>
      <c r="AA12">
        <v>-3.2705978190478921E-3</v>
      </c>
      <c r="AB12">
        <v>1.874724902196704E-3</v>
      </c>
      <c r="AC12">
        <v>0.120965199383781</v>
      </c>
      <c r="AD12">
        <f t="shared" si="5"/>
        <v>0.12635263871999999</v>
      </c>
      <c r="AE12">
        <v>50</v>
      </c>
      <c r="AF12">
        <v>-1.297809839012685E-5</v>
      </c>
      <c r="AG12">
        <v>2.025831120939381E-3</v>
      </c>
      <c r="AH12">
        <v>0.12505469783036111</v>
      </c>
      <c r="AI12">
        <f t="shared" si="6"/>
        <v>0.12635263871999999</v>
      </c>
      <c r="AJ12">
        <v>50</v>
      </c>
      <c r="AK12">
        <v>5.1466306184752694E-3</v>
      </c>
      <c r="AL12">
        <v>8.9358739728806762E-4</v>
      </c>
      <c r="AM12">
        <v>9.6804537114943356E-2</v>
      </c>
      <c r="AN12">
        <f t="shared" si="7"/>
        <v>0.12635263871999999</v>
      </c>
      <c r="AO12">
        <v>50</v>
      </c>
      <c r="AP12">
        <v>1.00216186126958E-2</v>
      </c>
      <c r="AQ12">
        <v>4.0959681797099121E-3</v>
      </c>
      <c r="AR12">
        <v>7.3708564641050869E-2</v>
      </c>
      <c r="AS12">
        <f t="shared" si="8"/>
        <v>0.12635263871999999</v>
      </c>
      <c r="AT12">
        <v>50</v>
      </c>
      <c r="AU12">
        <v>1.062083852790064E-2</v>
      </c>
      <c r="AV12">
        <v>-1.796385859863477E-3</v>
      </c>
      <c r="AW12">
        <v>8.4249891689771025E-2</v>
      </c>
      <c r="AX12">
        <f t="shared" si="9"/>
        <v>0.12635263871999999</v>
      </c>
      <c r="AY12">
        <v>50</v>
      </c>
      <c r="AZ12">
        <v>-2.000526549297828E-3</v>
      </c>
      <c r="BA12">
        <v>-1.1783319675071509E-3</v>
      </c>
      <c r="BB12">
        <v>6.7924580009417382E-2</v>
      </c>
      <c r="BC12">
        <f t="shared" si="10"/>
        <v>0.12635263871999999</v>
      </c>
      <c r="BD12">
        <v>50</v>
      </c>
      <c r="BE12">
        <v>8.9737989651476804E-4</v>
      </c>
      <c r="BF12">
        <v>-2.955884764855754E-3</v>
      </c>
      <c r="BG12">
        <v>0.24104312924489399</v>
      </c>
      <c r="BH12">
        <f t="shared" si="11"/>
        <v>0.12635263871999999</v>
      </c>
      <c r="BI12">
        <v>50</v>
      </c>
      <c r="BJ12">
        <v>-7.7797440955473503E-4</v>
      </c>
      <c r="BK12">
        <v>-5.7074865757801704E-3</v>
      </c>
      <c r="BL12">
        <v>0.2355327897651687</v>
      </c>
      <c r="BM12">
        <f t="shared" si="12"/>
        <v>0.12635263871999999</v>
      </c>
      <c r="BN12">
        <v>50</v>
      </c>
      <c r="BO12">
        <v>1.457217022111835E-3</v>
      </c>
      <c r="BP12">
        <v>1.09030533445083E-2</v>
      </c>
      <c r="BQ12">
        <v>0.19028618384800791</v>
      </c>
      <c r="BR12">
        <f t="shared" si="13"/>
        <v>0.12635263871999999</v>
      </c>
    </row>
    <row r="13" spans="1:70" x14ac:dyDescent="0.4">
      <c r="A13">
        <v>51</v>
      </c>
      <c r="B13">
        <v>-8.8473789163606101E-3</v>
      </c>
      <c r="C13">
        <v>1.291870483189958E-3</v>
      </c>
      <c r="D13">
        <v>0.12769886270583949</v>
      </c>
      <c r="E13">
        <f t="shared" si="0"/>
        <v>0.12635263871999999</v>
      </c>
      <c r="F13">
        <v>51</v>
      </c>
      <c r="G13">
        <v>1.019778020070747E-3</v>
      </c>
      <c r="H13">
        <v>4.7734859889305168E-4</v>
      </c>
      <c r="I13">
        <v>0.112505550415139</v>
      </c>
      <c r="J13">
        <f t="shared" si="1"/>
        <v>0.12635263871999999</v>
      </c>
      <c r="K13">
        <v>51</v>
      </c>
      <c r="L13">
        <v>-1.9553559276372758E-3</v>
      </c>
      <c r="M13">
        <v>-2.7091070202793798E-3</v>
      </c>
      <c r="N13">
        <v>0.13189801878005089</v>
      </c>
      <c r="O13">
        <f t="shared" si="2"/>
        <v>0.12635263871999999</v>
      </c>
      <c r="P13">
        <v>51</v>
      </c>
      <c r="Q13">
        <v>1.0097528188817031E-4</v>
      </c>
      <c r="R13">
        <v>-3.4617868069292332E-3</v>
      </c>
      <c r="S13">
        <v>0.13683511920674171</v>
      </c>
      <c r="T13">
        <f t="shared" si="3"/>
        <v>0.12635263871999999</v>
      </c>
      <c r="U13">
        <v>51</v>
      </c>
      <c r="V13">
        <v>2.4677560989911517E-4</v>
      </c>
      <c r="W13">
        <v>1.058014566477569E-2</v>
      </c>
      <c r="X13">
        <v>0.118600891326737</v>
      </c>
      <c r="Y13">
        <f t="shared" si="4"/>
        <v>0.12635263871999999</v>
      </c>
      <c r="Z13">
        <v>51</v>
      </c>
      <c r="AA13">
        <v>9.9396484147905566E-4</v>
      </c>
      <c r="AB13">
        <v>-7.9534666853797072E-3</v>
      </c>
      <c r="AC13">
        <v>0.104273299196594</v>
      </c>
      <c r="AD13">
        <f t="shared" si="5"/>
        <v>0.12635263871999999</v>
      </c>
      <c r="AE13">
        <v>51</v>
      </c>
      <c r="AF13">
        <v>3.012917378123316E-5</v>
      </c>
      <c r="AG13">
        <v>3.3618419430763622E-3</v>
      </c>
      <c r="AH13">
        <v>0.1008016534172001</v>
      </c>
      <c r="AI13">
        <f t="shared" si="6"/>
        <v>0.12635263871999999</v>
      </c>
      <c r="AJ13">
        <v>51</v>
      </c>
      <c r="AK13">
        <v>3.502793999127363E-3</v>
      </c>
      <c r="AL13">
        <v>-5.3347453213175942E-3</v>
      </c>
      <c r="AM13">
        <v>9.0491012590468073E-2</v>
      </c>
      <c r="AN13">
        <f t="shared" si="7"/>
        <v>0.12635263871999999</v>
      </c>
      <c r="AO13">
        <v>51</v>
      </c>
      <c r="AP13">
        <v>-1.266140943897149E-3</v>
      </c>
      <c r="AQ13">
        <v>-2.7287354914605458E-3</v>
      </c>
      <c r="AR13">
        <v>8.7512928719872915E-2</v>
      </c>
      <c r="AS13">
        <f t="shared" si="8"/>
        <v>0.12635263871999999</v>
      </c>
      <c r="AT13">
        <v>51</v>
      </c>
      <c r="AU13">
        <v>1.868261682013269E-3</v>
      </c>
      <c r="AV13">
        <v>1.0231471472357701E-3</v>
      </c>
      <c r="AW13">
        <v>7.5544393444719207E-2</v>
      </c>
      <c r="AX13">
        <f t="shared" si="9"/>
        <v>0.12635263871999999</v>
      </c>
      <c r="AY13">
        <v>51</v>
      </c>
      <c r="AZ13">
        <v>-9.7463906669636013E-3</v>
      </c>
      <c r="BA13">
        <v>-4.9674482262795734E-3</v>
      </c>
      <c r="BB13">
        <v>6.5598947931024582E-2</v>
      </c>
      <c r="BC13">
        <f t="shared" si="10"/>
        <v>0.12635263871999999</v>
      </c>
      <c r="BD13">
        <v>51</v>
      </c>
      <c r="BE13">
        <v>-1.920572310865828E-3</v>
      </c>
      <c r="BF13">
        <v>-5.3128122863251243E-3</v>
      </c>
      <c r="BG13">
        <v>0.23086424279527071</v>
      </c>
      <c r="BH13">
        <f t="shared" si="11"/>
        <v>0.12635263871999999</v>
      </c>
      <c r="BI13">
        <v>51</v>
      </c>
      <c r="BJ13">
        <v>4.9713903398710289E-3</v>
      </c>
      <c r="BK13">
        <v>-5.0532371034481228E-4</v>
      </c>
      <c r="BL13">
        <v>0.21896182435722941</v>
      </c>
      <c r="BM13">
        <f t="shared" si="12"/>
        <v>0.12635263871999999</v>
      </c>
      <c r="BN13">
        <v>51</v>
      </c>
      <c r="BO13">
        <v>-1.4927217303538831E-3</v>
      </c>
      <c r="BP13">
        <v>8.2790394964441273E-3</v>
      </c>
      <c r="BQ13">
        <v>0.18172002029413711</v>
      </c>
      <c r="BR13">
        <f t="shared" si="13"/>
        <v>0.12635263871999999</v>
      </c>
    </row>
    <row r="14" spans="1:70" x14ac:dyDescent="0.4">
      <c r="A14">
        <v>52</v>
      </c>
      <c r="B14">
        <v>-1.482906449261907E-3</v>
      </c>
      <c r="C14">
        <v>1.5079840132196649E-3</v>
      </c>
      <c r="D14">
        <v>0.16275421042071939</v>
      </c>
      <c r="E14">
        <f t="shared" si="0"/>
        <v>0.12635263871999999</v>
      </c>
      <c r="F14">
        <v>52</v>
      </c>
      <c r="G14">
        <v>-1.057551111705461E-3</v>
      </c>
      <c r="H14">
        <v>5.1612725324319134E-3</v>
      </c>
      <c r="I14">
        <v>0.13585350917341921</v>
      </c>
      <c r="J14">
        <f t="shared" si="1"/>
        <v>0.12635263871999999</v>
      </c>
      <c r="K14">
        <v>52</v>
      </c>
      <c r="L14">
        <v>-3.7252007337188511E-4</v>
      </c>
      <c r="M14">
        <v>4.3181417298469027E-3</v>
      </c>
      <c r="N14">
        <v>0.13701654719157311</v>
      </c>
      <c r="O14">
        <f t="shared" si="2"/>
        <v>0.12635263871999999</v>
      </c>
      <c r="P14">
        <v>52</v>
      </c>
      <c r="Q14">
        <v>2.4008734787986999E-3</v>
      </c>
      <c r="R14">
        <v>3.652129443452278E-3</v>
      </c>
      <c r="S14">
        <v>0.1216867594329544</v>
      </c>
      <c r="T14">
        <f t="shared" si="3"/>
        <v>0.12635263871999999</v>
      </c>
      <c r="U14">
        <v>52</v>
      </c>
      <c r="V14">
        <v>3.6522403700222428E-5</v>
      </c>
      <c r="W14">
        <v>-5.5622901359997654E-3</v>
      </c>
      <c r="X14">
        <v>0.1156394902282917</v>
      </c>
      <c r="Y14">
        <f t="shared" si="4"/>
        <v>0.12635263871999999</v>
      </c>
      <c r="Z14">
        <v>52</v>
      </c>
      <c r="AA14">
        <v>2.263679400865427E-3</v>
      </c>
      <c r="AB14">
        <v>1.620998695448608E-3</v>
      </c>
      <c r="AC14">
        <v>0.1033279309854661</v>
      </c>
      <c r="AD14">
        <f t="shared" si="5"/>
        <v>0.12635263871999999</v>
      </c>
      <c r="AE14">
        <v>52</v>
      </c>
      <c r="AF14">
        <v>3.5978397494737511E-3</v>
      </c>
      <c r="AG14">
        <v>5.8111855079638498E-3</v>
      </c>
      <c r="AH14">
        <v>9.1584307322902958E-2</v>
      </c>
      <c r="AI14">
        <f t="shared" si="6"/>
        <v>0.12635263871999999</v>
      </c>
      <c r="AJ14">
        <v>52</v>
      </c>
      <c r="AK14">
        <v>3.459596425012017E-3</v>
      </c>
      <c r="AL14">
        <v>6.3405900809134774E-3</v>
      </c>
      <c r="AM14">
        <v>9.4450043624302621E-2</v>
      </c>
      <c r="AN14">
        <f t="shared" si="7"/>
        <v>0.12635263871999999</v>
      </c>
      <c r="AO14">
        <v>52</v>
      </c>
      <c r="AP14">
        <v>-5.9900784268982444E-3</v>
      </c>
      <c r="AQ14">
        <v>-1.6047939744240889E-3</v>
      </c>
      <c r="AR14">
        <v>7.3974658043287622E-2</v>
      </c>
      <c r="AS14">
        <f t="shared" si="8"/>
        <v>0.12635263871999999</v>
      </c>
      <c r="AT14">
        <v>52</v>
      </c>
      <c r="AU14">
        <v>-4.806490783894452E-4</v>
      </c>
      <c r="AV14">
        <v>-9.5571028382751165E-4</v>
      </c>
      <c r="AW14">
        <v>7.3081476698094311E-2</v>
      </c>
      <c r="AX14">
        <f t="shared" si="9"/>
        <v>0.12635263871999999</v>
      </c>
      <c r="AY14">
        <v>52</v>
      </c>
      <c r="AZ14">
        <v>1.0520822192380101E-3</v>
      </c>
      <c r="BA14">
        <v>5.082263134733739E-3</v>
      </c>
      <c r="BB14">
        <v>7.0411400690697346E-2</v>
      </c>
      <c r="BC14">
        <f t="shared" si="10"/>
        <v>0.12635263871999999</v>
      </c>
      <c r="BD14">
        <v>52</v>
      </c>
      <c r="BE14">
        <v>2.9830200181042549E-3</v>
      </c>
      <c r="BF14">
        <v>-2.1013661269809348E-3</v>
      </c>
      <c r="BG14">
        <v>0.202526434484186</v>
      </c>
      <c r="BH14">
        <f t="shared" si="11"/>
        <v>0.12635263871999999</v>
      </c>
      <c r="BI14">
        <v>52</v>
      </c>
      <c r="BJ14">
        <v>-1.113638583918196E-2</v>
      </c>
      <c r="BK14">
        <v>2.6263863873282008E-3</v>
      </c>
      <c r="BL14">
        <v>0.16990468831672151</v>
      </c>
      <c r="BM14">
        <f t="shared" si="12"/>
        <v>0.12635263871999999</v>
      </c>
      <c r="BN14">
        <v>52</v>
      </c>
      <c r="BO14">
        <v>-1.5298333207565979E-3</v>
      </c>
      <c r="BP14">
        <v>5.3733475932719616E-3</v>
      </c>
      <c r="BQ14">
        <v>0.17277564817739</v>
      </c>
      <c r="BR14">
        <f t="shared" si="13"/>
        <v>0.12635263871999999</v>
      </c>
    </row>
    <row r="15" spans="1:70" x14ac:dyDescent="0.4">
      <c r="A15">
        <v>53</v>
      </c>
      <c r="B15">
        <v>3.6549331632266769E-3</v>
      </c>
      <c r="C15">
        <v>1.0440714883617739E-3</v>
      </c>
      <c r="D15">
        <v>0.1442614369370061</v>
      </c>
      <c r="E15">
        <f t="shared" si="0"/>
        <v>0.12635263871999999</v>
      </c>
      <c r="F15">
        <v>53</v>
      </c>
      <c r="G15">
        <v>-1.2304938358263251E-3</v>
      </c>
      <c r="H15">
        <v>6.1985047001662163E-3</v>
      </c>
      <c r="I15">
        <v>0.1394775794583567</v>
      </c>
      <c r="J15">
        <f t="shared" si="1"/>
        <v>0.12635263871999999</v>
      </c>
      <c r="K15">
        <v>53</v>
      </c>
      <c r="L15">
        <v>5.1894064034905324E-3</v>
      </c>
      <c r="M15">
        <v>2.1251246747843798E-3</v>
      </c>
      <c r="N15">
        <v>0.12756075444696549</v>
      </c>
      <c r="O15">
        <f t="shared" si="2"/>
        <v>0.12635263871999999</v>
      </c>
      <c r="P15">
        <v>53</v>
      </c>
      <c r="Q15">
        <v>-3.7526225273049152E-3</v>
      </c>
      <c r="R15">
        <v>-2.1000315940812842E-3</v>
      </c>
      <c r="S15">
        <v>0.12661345636629001</v>
      </c>
      <c r="T15">
        <f t="shared" si="3"/>
        <v>0.12635263871999999</v>
      </c>
      <c r="U15">
        <v>53</v>
      </c>
      <c r="V15">
        <v>-4.7853613393845397E-3</v>
      </c>
      <c r="W15">
        <v>-1.1650458399681651E-3</v>
      </c>
      <c r="X15">
        <v>0.1048026071443955</v>
      </c>
      <c r="Y15">
        <f t="shared" si="4"/>
        <v>0.12635263871999999</v>
      </c>
      <c r="Z15">
        <v>53</v>
      </c>
      <c r="AA15">
        <v>-5.9312205580722326E-3</v>
      </c>
      <c r="AB15">
        <v>3.9352105993522421E-3</v>
      </c>
      <c r="AC15">
        <v>7.3423280473315783E-2</v>
      </c>
      <c r="AD15">
        <f t="shared" si="5"/>
        <v>0.12635263871999999</v>
      </c>
      <c r="AE15">
        <v>53</v>
      </c>
      <c r="AF15">
        <v>9.141753066771079E-3</v>
      </c>
      <c r="AG15">
        <v>-9.9298116371640132E-4</v>
      </c>
      <c r="AH15">
        <v>9.858972833516623E-2</v>
      </c>
      <c r="AI15">
        <f t="shared" si="6"/>
        <v>0.12635263871999999</v>
      </c>
      <c r="AJ15">
        <v>53</v>
      </c>
      <c r="AK15">
        <v>1.809766502680561E-3</v>
      </c>
      <c r="AL15">
        <v>-2.1934380151931981E-3</v>
      </c>
      <c r="AM15">
        <v>9.1211889296344814E-2</v>
      </c>
      <c r="AN15">
        <f t="shared" si="7"/>
        <v>0.12635263871999999</v>
      </c>
      <c r="AO15">
        <v>53</v>
      </c>
      <c r="AP15">
        <v>1.1685100199586251E-2</v>
      </c>
      <c r="AQ15">
        <v>-3.2106726092877751E-3</v>
      </c>
      <c r="AR15">
        <v>9.4016365786476916E-2</v>
      </c>
      <c r="AS15">
        <f t="shared" si="8"/>
        <v>0.12635263871999999</v>
      </c>
      <c r="AT15">
        <v>53</v>
      </c>
      <c r="AU15">
        <v>8.0240240715269539E-3</v>
      </c>
      <c r="AV15">
        <v>1.344190093271191E-3</v>
      </c>
      <c r="AW15">
        <v>6.4315104723798103E-2</v>
      </c>
      <c r="AX15">
        <f t="shared" si="9"/>
        <v>0.12635263871999999</v>
      </c>
      <c r="AY15">
        <v>53</v>
      </c>
      <c r="AZ15">
        <v>-2.5714479167360622E-3</v>
      </c>
      <c r="BA15">
        <v>4.1778206803027643E-3</v>
      </c>
      <c r="BB15">
        <v>6.4349379304539336E-2</v>
      </c>
      <c r="BC15">
        <f t="shared" si="10"/>
        <v>0.12635263871999999</v>
      </c>
      <c r="BD15">
        <v>53</v>
      </c>
      <c r="BE15">
        <v>-1.6165864260553179E-4</v>
      </c>
      <c r="BF15">
        <v>2.1115883003968469E-3</v>
      </c>
      <c r="BG15">
        <v>0.20621430357264589</v>
      </c>
      <c r="BH15">
        <f t="shared" si="11"/>
        <v>0.12635263871999999</v>
      </c>
      <c r="BI15">
        <v>53</v>
      </c>
      <c r="BJ15">
        <v>-3.9072775668574644E-3</v>
      </c>
      <c r="BK15">
        <v>2.7548680005030119E-3</v>
      </c>
      <c r="BL15">
        <v>0.18245556630046689</v>
      </c>
      <c r="BM15">
        <f t="shared" si="12"/>
        <v>0.12635263871999999</v>
      </c>
      <c r="BN15">
        <v>53</v>
      </c>
      <c r="BO15">
        <v>8.8486271638028441E-3</v>
      </c>
      <c r="BP15">
        <v>-3.9255533529710439E-3</v>
      </c>
      <c r="BQ15">
        <v>0.1808887364649383</v>
      </c>
      <c r="BR15">
        <f t="shared" si="13"/>
        <v>0.12635263871999999</v>
      </c>
    </row>
    <row r="16" spans="1:70" x14ac:dyDescent="0.4">
      <c r="A16">
        <v>54</v>
      </c>
      <c r="B16">
        <v>3.376383026064089E-3</v>
      </c>
      <c r="C16">
        <v>-7.4012861024324184E-3</v>
      </c>
      <c r="D16">
        <v>0.12869208860222831</v>
      </c>
      <c r="E16">
        <f t="shared" si="0"/>
        <v>0.12635263871999999</v>
      </c>
      <c r="F16">
        <v>54</v>
      </c>
      <c r="G16">
        <v>9.3366237248104569E-3</v>
      </c>
      <c r="H16">
        <v>-4.1690210997127166E-3</v>
      </c>
      <c r="I16">
        <v>0.1234860631214679</v>
      </c>
      <c r="J16">
        <f t="shared" si="1"/>
        <v>0.12635263871999999</v>
      </c>
      <c r="K16">
        <v>54</v>
      </c>
      <c r="L16">
        <v>-5.5341468795449614E-3</v>
      </c>
      <c r="M16">
        <v>-4.9651391642805739E-3</v>
      </c>
      <c r="N16">
        <v>0.134812411984121</v>
      </c>
      <c r="O16">
        <f t="shared" si="2"/>
        <v>0.12635263871999999</v>
      </c>
      <c r="P16">
        <v>54</v>
      </c>
      <c r="Q16">
        <v>1.2250282658996161E-3</v>
      </c>
      <c r="R16">
        <v>-1.8657472019365201E-3</v>
      </c>
      <c r="S16">
        <v>9.8896719024027815E-2</v>
      </c>
      <c r="T16">
        <f t="shared" si="3"/>
        <v>0.12635263871999999</v>
      </c>
      <c r="U16">
        <v>54</v>
      </c>
      <c r="V16">
        <v>6.8036392523378618E-3</v>
      </c>
      <c r="W16">
        <v>3.4378485742373212E-3</v>
      </c>
      <c r="X16">
        <v>0.1169161965675322</v>
      </c>
      <c r="Y16">
        <f t="shared" si="4"/>
        <v>0.12635263871999999</v>
      </c>
      <c r="Z16">
        <v>54</v>
      </c>
      <c r="AA16">
        <v>-5.01237714505958E-3</v>
      </c>
      <c r="AB16">
        <v>-1.135370424180064E-3</v>
      </c>
      <c r="AC16">
        <v>9.5765550382471698E-2</v>
      </c>
      <c r="AD16">
        <f t="shared" si="5"/>
        <v>0.12635263871999999</v>
      </c>
      <c r="AE16">
        <v>54</v>
      </c>
      <c r="AF16">
        <v>6.478408691260578E-3</v>
      </c>
      <c r="AG16">
        <v>-1.233071415820471E-3</v>
      </c>
      <c r="AH16">
        <v>0.113527318401057</v>
      </c>
      <c r="AI16">
        <f t="shared" si="6"/>
        <v>0.12635263871999999</v>
      </c>
      <c r="AJ16">
        <v>54</v>
      </c>
      <c r="AK16">
        <v>-1.919953743414797E-3</v>
      </c>
      <c r="AL16">
        <v>-1.0989797434096801E-3</v>
      </c>
      <c r="AM16">
        <v>9.1776590812661804E-2</v>
      </c>
      <c r="AN16">
        <f t="shared" si="7"/>
        <v>0.12635263871999999</v>
      </c>
      <c r="AO16">
        <v>54</v>
      </c>
      <c r="AP16">
        <v>-5.164358298049745E-4</v>
      </c>
      <c r="AQ16">
        <v>1.1832982044739751E-2</v>
      </c>
      <c r="AR16">
        <v>8.6077339408460907E-2</v>
      </c>
      <c r="AS16">
        <f t="shared" si="8"/>
        <v>0.12635263871999999</v>
      </c>
      <c r="AT16">
        <v>54</v>
      </c>
      <c r="AU16">
        <v>1.8715428421400579E-3</v>
      </c>
      <c r="AV16">
        <v>-2.2129539121586361E-3</v>
      </c>
      <c r="AW16">
        <v>5.6294987183581897E-2</v>
      </c>
      <c r="AX16">
        <f t="shared" si="9"/>
        <v>0.12635263871999999</v>
      </c>
      <c r="AY16">
        <v>54</v>
      </c>
      <c r="AZ16">
        <v>-2.9292225590448711E-3</v>
      </c>
      <c r="BA16">
        <v>1.1278636668645161E-3</v>
      </c>
      <c r="BB16">
        <v>4.5633027245923261E-2</v>
      </c>
      <c r="BC16">
        <f t="shared" si="10"/>
        <v>0.12635263871999999</v>
      </c>
      <c r="BD16">
        <v>54</v>
      </c>
      <c r="BE16">
        <v>-3.4361180452692091E-3</v>
      </c>
      <c r="BF16">
        <v>9.8748890336971228E-3</v>
      </c>
      <c r="BG16">
        <v>0.18599611245553299</v>
      </c>
      <c r="BH16">
        <f t="shared" si="11"/>
        <v>0.12635263871999999</v>
      </c>
      <c r="BI16">
        <v>54</v>
      </c>
      <c r="BJ16">
        <v>1.190785840813459E-3</v>
      </c>
      <c r="BK16">
        <v>2.1921263978826608E-3</v>
      </c>
      <c r="BL16">
        <v>0.21318241681333849</v>
      </c>
      <c r="BM16">
        <f t="shared" si="12"/>
        <v>0.12635263871999999</v>
      </c>
      <c r="BN16">
        <v>54</v>
      </c>
      <c r="BO16">
        <v>-1.860552739172142E-3</v>
      </c>
      <c r="BP16">
        <v>-3.2393924086500359E-3</v>
      </c>
      <c r="BQ16">
        <v>0.16690871877848501</v>
      </c>
      <c r="BR16">
        <f t="shared" si="13"/>
        <v>0.12635263871999999</v>
      </c>
    </row>
    <row r="17" spans="1:70" x14ac:dyDescent="0.4">
      <c r="A17">
        <v>55</v>
      </c>
      <c r="B17">
        <v>-6.5980539097087697E-3</v>
      </c>
      <c r="C17">
        <v>-3.8684124963642859E-3</v>
      </c>
      <c r="D17">
        <v>0.13622978045730799</v>
      </c>
      <c r="E17">
        <f t="shared" si="0"/>
        <v>0.12635263871999999</v>
      </c>
      <c r="F17">
        <v>55</v>
      </c>
      <c r="G17">
        <v>3.4163374103050258E-3</v>
      </c>
      <c r="H17">
        <v>-5.1563120907019812E-3</v>
      </c>
      <c r="I17">
        <v>0.1291722981988303</v>
      </c>
      <c r="J17">
        <f t="shared" si="1"/>
        <v>0.12635263871999999</v>
      </c>
      <c r="K17">
        <v>55</v>
      </c>
      <c r="L17">
        <v>-6.4415649293594482E-3</v>
      </c>
      <c r="M17">
        <v>-5.643579968920706E-3</v>
      </c>
      <c r="N17">
        <v>0.1216581917979324</v>
      </c>
      <c r="O17">
        <f t="shared" si="2"/>
        <v>0.12635263871999999</v>
      </c>
      <c r="P17">
        <v>55</v>
      </c>
      <c r="Q17">
        <v>2.343292975153689E-3</v>
      </c>
      <c r="R17">
        <v>4.5979379903769019E-4</v>
      </c>
      <c r="S17">
        <v>0.1089325928897889</v>
      </c>
      <c r="T17">
        <f t="shared" si="3"/>
        <v>0.12635263871999999</v>
      </c>
      <c r="U17">
        <v>55</v>
      </c>
      <c r="V17">
        <v>4.4300605781916183E-3</v>
      </c>
      <c r="W17">
        <v>-1.728446645505441E-3</v>
      </c>
      <c r="X17">
        <v>9.0710422285983999E-2</v>
      </c>
      <c r="Y17">
        <f t="shared" si="4"/>
        <v>0.12635263871999999</v>
      </c>
      <c r="Z17">
        <v>55</v>
      </c>
      <c r="AA17">
        <v>5.7478053578143787E-3</v>
      </c>
      <c r="AB17">
        <v>3.8820180247064101E-4</v>
      </c>
      <c r="AC17">
        <v>0.1213470606396671</v>
      </c>
      <c r="AD17">
        <f t="shared" si="5"/>
        <v>0.12635263871999999</v>
      </c>
      <c r="AE17">
        <v>55</v>
      </c>
      <c r="AF17">
        <v>-1.671799220795762E-3</v>
      </c>
      <c r="AG17">
        <v>1.5656518112428851E-3</v>
      </c>
      <c r="AH17">
        <v>8.0326563205516552E-2</v>
      </c>
      <c r="AI17">
        <f t="shared" si="6"/>
        <v>0.12635263871999999</v>
      </c>
      <c r="AJ17">
        <v>55</v>
      </c>
      <c r="AK17">
        <v>-3.1599072824412952E-3</v>
      </c>
      <c r="AL17">
        <v>8.306769779047745E-3</v>
      </c>
      <c r="AM17">
        <v>7.4929916629157378E-2</v>
      </c>
      <c r="AN17">
        <f t="shared" si="7"/>
        <v>0.12635263871999999</v>
      </c>
      <c r="AO17">
        <v>55</v>
      </c>
      <c r="AP17">
        <v>-7.0838968672054222E-4</v>
      </c>
      <c r="AQ17">
        <v>3.5607331492868788E-4</v>
      </c>
      <c r="AR17">
        <v>8.8389136000580557E-2</v>
      </c>
      <c r="AS17">
        <f t="shared" si="8"/>
        <v>0.12635263871999999</v>
      </c>
      <c r="AT17">
        <v>55</v>
      </c>
      <c r="AU17">
        <v>-4.0864379104718558E-4</v>
      </c>
      <c r="AV17">
        <v>3.3864664961086111E-3</v>
      </c>
      <c r="AW17">
        <v>5.5175129103852798E-2</v>
      </c>
      <c r="AX17">
        <f t="shared" si="9"/>
        <v>0.12635263871999999</v>
      </c>
      <c r="AY17">
        <v>55</v>
      </c>
      <c r="AZ17">
        <v>8.970219290092903E-4</v>
      </c>
      <c r="BA17">
        <v>2.4888249310790881E-3</v>
      </c>
      <c r="BB17">
        <v>5.3986718029812433E-2</v>
      </c>
      <c r="BC17">
        <f t="shared" si="10"/>
        <v>0.12635263871999999</v>
      </c>
      <c r="BD17">
        <v>55</v>
      </c>
      <c r="BE17">
        <v>5.5749368446862428E-3</v>
      </c>
      <c r="BF17">
        <v>-6.4222242807070846E-4</v>
      </c>
      <c r="BG17">
        <v>0.17213036646764349</v>
      </c>
      <c r="BH17">
        <f t="shared" si="11"/>
        <v>0.12635263871999999</v>
      </c>
      <c r="BI17">
        <v>55</v>
      </c>
      <c r="BJ17">
        <v>-5.9574508901247703E-4</v>
      </c>
      <c r="BK17">
        <v>3.2672496691097059E-3</v>
      </c>
      <c r="BL17">
        <v>0.18531629712172851</v>
      </c>
      <c r="BM17">
        <f t="shared" si="12"/>
        <v>0.12635263871999999</v>
      </c>
      <c r="BN17">
        <v>55</v>
      </c>
      <c r="BO17">
        <v>6.1073428533503652E-3</v>
      </c>
      <c r="BP17">
        <v>4.6550414092375401E-3</v>
      </c>
      <c r="BQ17">
        <v>0.17768304911640551</v>
      </c>
      <c r="BR17">
        <f t="shared" si="13"/>
        <v>0.12635263871999999</v>
      </c>
    </row>
    <row r="18" spans="1:70" x14ac:dyDescent="0.4">
      <c r="A18">
        <v>56</v>
      </c>
      <c r="B18">
        <v>1.6738743847511579E-3</v>
      </c>
      <c r="C18">
        <v>7.3079199764846618E-3</v>
      </c>
      <c r="D18">
        <v>0.13785434113611339</v>
      </c>
      <c r="E18">
        <f t="shared" si="0"/>
        <v>0.12635263871999999</v>
      </c>
      <c r="F18">
        <v>56</v>
      </c>
      <c r="G18">
        <v>-3.7169077255784929E-3</v>
      </c>
      <c r="H18">
        <v>9.3396446331574148E-4</v>
      </c>
      <c r="I18">
        <v>0.1174713299048122</v>
      </c>
      <c r="J18">
        <f t="shared" si="1"/>
        <v>0.12635263871999999</v>
      </c>
      <c r="K18">
        <v>56</v>
      </c>
      <c r="L18">
        <v>3.566550117717462E-3</v>
      </c>
      <c r="M18">
        <v>4.0398398652131528E-4</v>
      </c>
      <c r="N18">
        <v>0.12798898665236211</v>
      </c>
      <c r="O18">
        <f t="shared" si="2"/>
        <v>0.12635263871999999</v>
      </c>
      <c r="P18">
        <v>56</v>
      </c>
      <c r="Q18">
        <v>4.5393022927687496E-3</v>
      </c>
      <c r="R18">
        <v>-9.9643150604566792E-3</v>
      </c>
      <c r="S18">
        <v>9.4018932747939515E-2</v>
      </c>
      <c r="T18">
        <f t="shared" si="3"/>
        <v>0.12635263871999999</v>
      </c>
      <c r="U18">
        <v>56</v>
      </c>
      <c r="V18">
        <v>4.1810354425443966E-3</v>
      </c>
      <c r="W18">
        <v>5.4855714522647958E-3</v>
      </c>
      <c r="X18">
        <v>9.5996428025688835E-2</v>
      </c>
      <c r="Y18">
        <f t="shared" si="4"/>
        <v>0.12635263871999999</v>
      </c>
      <c r="Z18">
        <v>56</v>
      </c>
      <c r="AA18">
        <v>7.0475030435268558E-3</v>
      </c>
      <c r="AB18">
        <v>-6.6238106613122991E-4</v>
      </c>
      <c r="AC18">
        <v>9.0539562697404249E-2</v>
      </c>
      <c r="AD18">
        <f t="shared" si="5"/>
        <v>0.12635263871999999</v>
      </c>
      <c r="AE18">
        <v>56</v>
      </c>
      <c r="AF18">
        <v>-6.1158269695904283E-3</v>
      </c>
      <c r="AG18">
        <v>5.9641293825554676E-4</v>
      </c>
      <c r="AH18">
        <v>0.1001487467072716</v>
      </c>
      <c r="AI18">
        <f t="shared" si="6"/>
        <v>0.12635263871999999</v>
      </c>
      <c r="AJ18">
        <v>56</v>
      </c>
      <c r="AK18">
        <v>3.9267526206325093E-3</v>
      </c>
      <c r="AL18">
        <v>-5.2304052601689294E-3</v>
      </c>
      <c r="AM18">
        <v>8.8423294452648502E-2</v>
      </c>
      <c r="AN18">
        <f t="shared" si="7"/>
        <v>0.12635263871999999</v>
      </c>
      <c r="AO18">
        <v>56</v>
      </c>
      <c r="AP18">
        <v>-1.028166232244037E-3</v>
      </c>
      <c r="AQ18">
        <v>2.301702696454903E-3</v>
      </c>
      <c r="AR18">
        <v>7.8395539152354282E-2</v>
      </c>
      <c r="AS18">
        <f t="shared" si="8"/>
        <v>0.12635263871999999</v>
      </c>
      <c r="AT18">
        <v>56</v>
      </c>
      <c r="AU18">
        <v>4.4606993188645201E-3</v>
      </c>
      <c r="AV18">
        <v>-1.1721176841572291E-2</v>
      </c>
      <c r="AW18">
        <v>2.0333584723824821E-2</v>
      </c>
      <c r="AX18">
        <f t="shared" si="9"/>
        <v>0.12635263871999999</v>
      </c>
      <c r="AY18">
        <v>56</v>
      </c>
      <c r="AZ18">
        <v>-2.214672539499279E-3</v>
      </c>
      <c r="BA18">
        <v>-3.875921809625424E-3</v>
      </c>
      <c r="BB18">
        <v>6.0056729526166731E-2</v>
      </c>
      <c r="BC18">
        <f t="shared" si="10"/>
        <v>0.12635263871999999</v>
      </c>
      <c r="BD18">
        <v>56</v>
      </c>
      <c r="BE18">
        <v>-2.22666615835009E-3</v>
      </c>
      <c r="BF18">
        <v>2.9279605531772291E-3</v>
      </c>
      <c r="BG18">
        <v>0.1685361269286004</v>
      </c>
      <c r="BH18">
        <f t="shared" si="11"/>
        <v>0.12635263871999999</v>
      </c>
      <c r="BI18">
        <v>56</v>
      </c>
      <c r="BJ18">
        <v>4.0223108829913982E-3</v>
      </c>
      <c r="BK18">
        <v>-8.9210591946681933E-3</v>
      </c>
      <c r="BL18">
        <v>0.16038898257859821</v>
      </c>
      <c r="BM18">
        <f t="shared" si="12"/>
        <v>0.12635263871999999</v>
      </c>
      <c r="BN18">
        <v>56</v>
      </c>
      <c r="BO18">
        <v>-2.0872330295182849E-3</v>
      </c>
      <c r="BP18">
        <v>-2.5931127117756201E-3</v>
      </c>
      <c r="BQ18">
        <v>0.1679100788793409</v>
      </c>
      <c r="BR18">
        <f t="shared" si="13"/>
        <v>0.12635263871999999</v>
      </c>
    </row>
    <row r="19" spans="1:70" x14ac:dyDescent="0.4">
      <c r="A19">
        <v>57</v>
      </c>
      <c r="B19">
        <v>9.2959645335943183E-3</v>
      </c>
      <c r="C19">
        <v>-6.1787876198359545E-4</v>
      </c>
      <c r="D19">
        <v>0.1266234622335454</v>
      </c>
      <c r="E19">
        <f t="shared" si="0"/>
        <v>0.12635263871999999</v>
      </c>
      <c r="F19">
        <v>57</v>
      </c>
      <c r="G19">
        <v>1.556603594121354E-3</v>
      </c>
      <c r="H19">
        <v>-6.2284992613273193E-3</v>
      </c>
      <c r="I19">
        <v>9.7004447042098443E-2</v>
      </c>
      <c r="J19">
        <f t="shared" si="1"/>
        <v>0.12635263871999999</v>
      </c>
      <c r="K19">
        <v>57</v>
      </c>
      <c r="L19">
        <v>9.8241040681872407E-3</v>
      </c>
      <c r="M19">
        <v>-2.8101171086943461E-3</v>
      </c>
      <c r="N19">
        <v>0.1108340196702587</v>
      </c>
      <c r="O19">
        <f t="shared" si="2"/>
        <v>0.12635263871999999</v>
      </c>
      <c r="P19">
        <v>57</v>
      </c>
      <c r="Q19">
        <v>5.3745280727125408E-3</v>
      </c>
      <c r="R19">
        <v>1.338659317637779E-2</v>
      </c>
      <c r="S19">
        <v>8.6496707724308605E-2</v>
      </c>
      <c r="T19">
        <f t="shared" si="3"/>
        <v>0.12635263871999999</v>
      </c>
      <c r="U19">
        <v>57</v>
      </c>
      <c r="V19">
        <v>5.4210556317077054E-3</v>
      </c>
      <c r="W19">
        <v>-1.8626921338229651E-4</v>
      </c>
      <c r="X19">
        <v>0.101351917022608</v>
      </c>
      <c r="Y19">
        <f t="shared" si="4"/>
        <v>0.12635263871999999</v>
      </c>
      <c r="Z19">
        <v>57</v>
      </c>
      <c r="AA19">
        <v>8.7826076750412083E-3</v>
      </c>
      <c r="AB19">
        <v>-8.0390930092805023E-3</v>
      </c>
      <c r="AC19">
        <v>0.1032667002924357</v>
      </c>
      <c r="AD19">
        <f t="shared" si="5"/>
        <v>0.12635263871999999</v>
      </c>
      <c r="AE19">
        <v>57</v>
      </c>
      <c r="AF19">
        <v>4.8668379004287599E-3</v>
      </c>
      <c r="AG19">
        <v>-3.183822129670162E-3</v>
      </c>
      <c r="AH19">
        <v>9.2883007465213108E-2</v>
      </c>
      <c r="AI19">
        <f t="shared" si="6"/>
        <v>0.12635263871999999</v>
      </c>
      <c r="AJ19">
        <v>57</v>
      </c>
      <c r="AK19">
        <v>-4.2599907402018442E-3</v>
      </c>
      <c r="AL19">
        <v>-2.9786573414766252E-3</v>
      </c>
      <c r="AM19">
        <v>6.7113548786679494E-2</v>
      </c>
      <c r="AN19">
        <f t="shared" si="7"/>
        <v>0.12635263871999999</v>
      </c>
      <c r="AO19">
        <v>57</v>
      </c>
      <c r="AP19">
        <v>-4.8413209885188454E-3</v>
      </c>
      <c r="AQ19">
        <v>1.725645393249782E-3</v>
      </c>
      <c r="AR19">
        <v>6.2244200397785478E-2</v>
      </c>
      <c r="AS19">
        <f t="shared" si="8"/>
        <v>0.12635263871999999</v>
      </c>
      <c r="AT19">
        <v>57</v>
      </c>
      <c r="AU19">
        <v>8.1006977224562342E-3</v>
      </c>
      <c r="AV19">
        <v>-1.0607723018779771E-2</v>
      </c>
      <c r="AW19">
        <v>4.6169446820518802E-2</v>
      </c>
      <c r="AX19">
        <f t="shared" si="9"/>
        <v>0.12635263871999999</v>
      </c>
      <c r="AY19">
        <v>57</v>
      </c>
      <c r="AZ19">
        <v>1.1023155064991351E-2</v>
      </c>
      <c r="BA19">
        <v>4.5179434980031338E-4</v>
      </c>
      <c r="BB19">
        <v>5.7748124865197321E-2</v>
      </c>
      <c r="BC19">
        <f t="shared" si="10"/>
        <v>0.12635263871999999</v>
      </c>
      <c r="BD19">
        <v>57</v>
      </c>
      <c r="BE19">
        <v>1.890421848634965E-3</v>
      </c>
      <c r="BF19">
        <v>1.006438451821243E-2</v>
      </c>
      <c r="BG19">
        <v>0.15854251547326559</v>
      </c>
      <c r="BH19">
        <f t="shared" si="11"/>
        <v>0.12635263871999999</v>
      </c>
      <c r="BI19">
        <v>57</v>
      </c>
      <c r="BJ19">
        <v>-8.6764286811526238E-3</v>
      </c>
      <c r="BK19">
        <v>2.2388798192708071E-3</v>
      </c>
      <c r="BL19">
        <v>0.15800677677668071</v>
      </c>
      <c r="BM19">
        <f t="shared" si="12"/>
        <v>0.12635263871999999</v>
      </c>
      <c r="BN19">
        <v>57</v>
      </c>
      <c r="BO19">
        <v>4.6347222208642271E-3</v>
      </c>
      <c r="BP19">
        <v>-3.0734296623930102E-3</v>
      </c>
      <c r="BQ19">
        <v>0.14960048398998019</v>
      </c>
      <c r="BR19">
        <f t="shared" si="13"/>
        <v>0.12635263871999999</v>
      </c>
    </row>
    <row r="20" spans="1:70" x14ac:dyDescent="0.4">
      <c r="A20">
        <v>58</v>
      </c>
      <c r="B20">
        <v>3.7870444718213592E-3</v>
      </c>
      <c r="C20">
        <v>5.8580152422045648E-3</v>
      </c>
      <c r="D20">
        <v>0.11226546333753851</v>
      </c>
      <c r="E20">
        <f t="shared" si="0"/>
        <v>0.12635263871999999</v>
      </c>
      <c r="F20">
        <v>58</v>
      </c>
      <c r="G20">
        <v>7.3411852866967831E-4</v>
      </c>
      <c r="H20">
        <v>3.3896694594301E-3</v>
      </c>
      <c r="I20">
        <v>0.1025329673554731</v>
      </c>
      <c r="J20">
        <f t="shared" si="1"/>
        <v>0.12635263871999999</v>
      </c>
      <c r="K20">
        <v>58</v>
      </c>
      <c r="L20">
        <v>2.128132900329371E-3</v>
      </c>
      <c r="M20">
        <v>1.8540271346808349E-3</v>
      </c>
      <c r="N20">
        <v>0.1045242991578894</v>
      </c>
      <c r="O20">
        <f t="shared" si="2"/>
        <v>0.12635263871999999</v>
      </c>
      <c r="P20">
        <v>58</v>
      </c>
      <c r="Q20">
        <v>1.7959263513285532E-5</v>
      </c>
      <c r="R20">
        <v>-3.7208967682555382E-3</v>
      </c>
      <c r="S20">
        <v>0.1051294914523038</v>
      </c>
      <c r="T20">
        <f t="shared" si="3"/>
        <v>0.12635263871999999</v>
      </c>
      <c r="U20">
        <v>58</v>
      </c>
      <c r="V20">
        <v>-6.6674819464176902E-3</v>
      </c>
      <c r="W20">
        <v>7.4422088002999414E-3</v>
      </c>
      <c r="X20">
        <v>8.3100445700018344E-2</v>
      </c>
      <c r="Y20">
        <f t="shared" si="4"/>
        <v>0.12635263871999999</v>
      </c>
      <c r="Z20">
        <v>58</v>
      </c>
      <c r="AA20">
        <v>-3.1222291934780353E-4</v>
      </c>
      <c r="AB20">
        <v>-6.8089746837624102E-3</v>
      </c>
      <c r="AC20">
        <v>9.1865458140382217E-2</v>
      </c>
      <c r="AD20">
        <f t="shared" si="5"/>
        <v>0.12635263871999999</v>
      </c>
      <c r="AE20">
        <v>58</v>
      </c>
      <c r="AF20">
        <v>-5.4689310833286302E-3</v>
      </c>
      <c r="AG20">
        <v>-1.6267720992952811E-3</v>
      </c>
      <c r="AH20">
        <v>7.3183412608702952E-2</v>
      </c>
      <c r="AI20">
        <f t="shared" si="6"/>
        <v>0.12635263871999999</v>
      </c>
      <c r="AJ20">
        <v>58</v>
      </c>
      <c r="AK20">
        <v>-8.5925344895021547E-3</v>
      </c>
      <c r="AL20">
        <v>4.8632370824110496E-3</v>
      </c>
      <c r="AM20">
        <v>7.5537907380326563E-2</v>
      </c>
      <c r="AN20">
        <f t="shared" si="7"/>
        <v>0.12635263871999999</v>
      </c>
      <c r="AO20">
        <v>58</v>
      </c>
      <c r="AP20">
        <v>-4.563180487346729E-3</v>
      </c>
      <c r="AQ20">
        <v>5.5895696568772331E-3</v>
      </c>
      <c r="AR20">
        <v>7.2396076210950164E-2</v>
      </c>
      <c r="AS20">
        <f t="shared" si="8"/>
        <v>0.12635263871999999</v>
      </c>
      <c r="AT20">
        <v>58</v>
      </c>
      <c r="AU20">
        <v>1.763306486841604E-3</v>
      </c>
      <c r="AV20">
        <v>-4.4412460136231411E-3</v>
      </c>
      <c r="AW20">
        <v>7.1707116753217143E-2</v>
      </c>
      <c r="AX20">
        <f t="shared" si="9"/>
        <v>0.12635263871999999</v>
      </c>
      <c r="AY20">
        <v>58</v>
      </c>
      <c r="AZ20">
        <v>-2.1291240124608731E-3</v>
      </c>
      <c r="BA20">
        <v>3.2151986014051989E-3</v>
      </c>
      <c r="BB20">
        <v>5.6117128712279203E-2</v>
      </c>
      <c r="BC20">
        <f t="shared" si="10"/>
        <v>0.12635263871999999</v>
      </c>
      <c r="BD20">
        <v>58</v>
      </c>
      <c r="BE20">
        <v>2.5148179783118681E-3</v>
      </c>
      <c r="BF20">
        <v>1.264022902650047E-3</v>
      </c>
      <c r="BG20">
        <v>0.17260368677913249</v>
      </c>
      <c r="BH20">
        <f t="shared" si="11"/>
        <v>0.12635263871999999</v>
      </c>
      <c r="BI20">
        <v>58</v>
      </c>
      <c r="BJ20">
        <v>-1.2604816263899359E-3</v>
      </c>
      <c r="BK20">
        <v>1.296942344739715E-3</v>
      </c>
      <c r="BL20">
        <v>0.15419551720712479</v>
      </c>
      <c r="BM20">
        <f t="shared" si="12"/>
        <v>0.12635263871999999</v>
      </c>
      <c r="BN20">
        <v>58</v>
      </c>
      <c r="BO20">
        <v>1.4196986099275981E-3</v>
      </c>
      <c r="BP20">
        <v>-9.5492016192859754E-4</v>
      </c>
      <c r="BQ20">
        <v>0.156882396983549</v>
      </c>
      <c r="BR20">
        <f t="shared" si="13"/>
        <v>0.12635263871999999</v>
      </c>
    </row>
    <row r="21" spans="1:70" x14ac:dyDescent="0.4">
      <c r="A21">
        <v>59</v>
      </c>
      <c r="B21">
        <v>-8.0968604799253954E-3</v>
      </c>
      <c r="C21">
        <v>-1.122884068619415E-2</v>
      </c>
      <c r="D21">
        <v>0.1124168054901885</v>
      </c>
      <c r="E21">
        <f t="shared" si="0"/>
        <v>0.12635263871999999</v>
      </c>
      <c r="F21">
        <v>59</v>
      </c>
      <c r="G21">
        <v>3.594779341067307E-3</v>
      </c>
      <c r="H21">
        <v>-1.2767367552976E-3</v>
      </c>
      <c r="I21">
        <v>8.3079796891717392E-2</v>
      </c>
      <c r="J21">
        <f t="shared" si="1"/>
        <v>0.12635263871999999</v>
      </c>
      <c r="K21">
        <v>59</v>
      </c>
      <c r="L21">
        <v>-1.5074407557266439E-2</v>
      </c>
      <c r="M21">
        <v>-3.5130974080484572E-3</v>
      </c>
      <c r="N21">
        <v>9.1871882363950816E-2</v>
      </c>
      <c r="O21">
        <f t="shared" si="2"/>
        <v>0.12635263871999999</v>
      </c>
      <c r="P21">
        <v>59</v>
      </c>
      <c r="Q21">
        <v>2.412022986906319E-3</v>
      </c>
      <c r="R21">
        <v>4.7270278792274373E-3</v>
      </c>
      <c r="S21">
        <v>8.6516917497993215E-2</v>
      </c>
      <c r="T21">
        <f t="shared" si="3"/>
        <v>0.12635263871999999</v>
      </c>
      <c r="U21">
        <v>59</v>
      </c>
      <c r="V21">
        <v>-5.188024731362771E-3</v>
      </c>
      <c r="W21">
        <v>-1.6771415318859E-3</v>
      </c>
      <c r="X21">
        <v>8.3214534003955412E-2</v>
      </c>
      <c r="Y21">
        <f t="shared" si="4"/>
        <v>0.12635263871999999</v>
      </c>
      <c r="Z21">
        <v>59</v>
      </c>
      <c r="AA21">
        <v>1.4846829587342771E-2</v>
      </c>
      <c r="AB21">
        <v>-4.8298338036607642E-3</v>
      </c>
      <c r="AC21">
        <v>9.0272001761492665E-2</v>
      </c>
      <c r="AD21">
        <f t="shared" si="5"/>
        <v>0.12635263871999999</v>
      </c>
      <c r="AE21">
        <v>59</v>
      </c>
      <c r="AF21">
        <v>3.647077932031392E-3</v>
      </c>
      <c r="AG21">
        <v>-2.8896562186429072E-3</v>
      </c>
      <c r="AH21">
        <v>8.6655720666632075E-2</v>
      </c>
      <c r="AI21">
        <f t="shared" si="6"/>
        <v>0.12635263871999999</v>
      </c>
      <c r="AJ21">
        <v>59</v>
      </c>
      <c r="AK21">
        <v>9.8384303402482848E-3</v>
      </c>
      <c r="AL21">
        <v>-1.266795717345023E-3</v>
      </c>
      <c r="AM21">
        <v>7.0048731178591839E-2</v>
      </c>
      <c r="AN21">
        <f t="shared" si="7"/>
        <v>0.12635263871999999</v>
      </c>
      <c r="AO21">
        <v>59</v>
      </c>
      <c r="AP21">
        <v>5.9771074962119497E-4</v>
      </c>
      <c r="AQ21">
        <v>-1.401090995002342E-3</v>
      </c>
      <c r="AR21">
        <v>8.0035608497157948E-2</v>
      </c>
      <c r="AS21">
        <f t="shared" si="8"/>
        <v>0.12635263871999999</v>
      </c>
      <c r="AT21">
        <v>59</v>
      </c>
      <c r="AU21">
        <v>6.1997667255797913E-3</v>
      </c>
      <c r="AV21">
        <v>-2.9475950078791723E-4</v>
      </c>
      <c r="AW21">
        <v>6.9420394499010801E-2</v>
      </c>
      <c r="AX21">
        <f t="shared" si="9"/>
        <v>0.12635263871999999</v>
      </c>
      <c r="AY21">
        <v>59</v>
      </c>
      <c r="AZ21">
        <v>-5.6591969097424654E-3</v>
      </c>
      <c r="BA21">
        <v>8.9276468867899826E-3</v>
      </c>
      <c r="BB21">
        <v>3.9356488320358422E-2</v>
      </c>
      <c r="BC21">
        <f t="shared" si="10"/>
        <v>0.12635263871999999</v>
      </c>
      <c r="BD21">
        <v>59</v>
      </c>
      <c r="BE21">
        <v>-2.016356353908517E-3</v>
      </c>
      <c r="BF21">
        <v>-3.3950248808002642E-4</v>
      </c>
      <c r="BG21">
        <v>0.1816719591350095</v>
      </c>
      <c r="BH21">
        <f t="shared" si="11"/>
        <v>0.12635263871999999</v>
      </c>
      <c r="BI21">
        <v>59</v>
      </c>
      <c r="BJ21">
        <v>3.417564984064416E-3</v>
      </c>
      <c r="BK21">
        <v>7.3509372320298538E-3</v>
      </c>
      <c r="BL21">
        <v>0.1497077820244275</v>
      </c>
      <c r="BM21">
        <f t="shared" si="12"/>
        <v>0.12635263871999999</v>
      </c>
      <c r="BN21">
        <v>59</v>
      </c>
      <c r="BO21">
        <v>-2.828959808722162E-3</v>
      </c>
      <c r="BP21">
        <v>6.3061458146880739E-3</v>
      </c>
      <c r="BQ21">
        <v>0.1213636675612895</v>
      </c>
      <c r="BR21">
        <f t="shared" si="13"/>
        <v>0.12635263871999999</v>
      </c>
    </row>
    <row r="22" spans="1:70" x14ac:dyDescent="0.4">
      <c r="A22">
        <v>60</v>
      </c>
      <c r="B22">
        <v>-7.3427104903004223E-3</v>
      </c>
      <c r="C22">
        <v>7.4195209008846527E-4</v>
      </c>
      <c r="D22">
        <v>0.1047245579049335</v>
      </c>
      <c r="E22">
        <f t="shared" si="0"/>
        <v>0.12635263871999999</v>
      </c>
      <c r="F22">
        <v>60</v>
      </c>
      <c r="G22">
        <v>1.254165850002554E-3</v>
      </c>
      <c r="H22">
        <v>-8.1912430507773814E-3</v>
      </c>
      <c r="I22">
        <v>7.7447317197798113E-2</v>
      </c>
      <c r="J22">
        <f t="shared" si="1"/>
        <v>0.12635263871999999</v>
      </c>
      <c r="K22">
        <v>60</v>
      </c>
      <c r="L22">
        <v>-9.1986345251762851E-3</v>
      </c>
      <c r="M22">
        <v>5.3130306753495339E-3</v>
      </c>
      <c r="N22">
        <v>9.5361952080289067E-2</v>
      </c>
      <c r="O22">
        <f t="shared" si="2"/>
        <v>0.12635263871999999</v>
      </c>
      <c r="P22">
        <v>60</v>
      </c>
      <c r="Q22">
        <v>1.100171674718126E-3</v>
      </c>
      <c r="R22">
        <v>1.798932638096482E-3</v>
      </c>
      <c r="S22">
        <v>0.1119197543820145</v>
      </c>
      <c r="T22">
        <f t="shared" si="3"/>
        <v>0.12635263871999999</v>
      </c>
      <c r="U22">
        <v>60</v>
      </c>
      <c r="V22">
        <v>6.7318863809942061E-3</v>
      </c>
      <c r="W22">
        <v>-1.0101743045794E-2</v>
      </c>
      <c r="X22">
        <v>8.3951762853227141E-2</v>
      </c>
      <c r="Y22">
        <f t="shared" si="4"/>
        <v>0.12635263871999999</v>
      </c>
      <c r="Z22">
        <v>60</v>
      </c>
      <c r="AA22">
        <v>3.1166770449672621E-4</v>
      </c>
      <c r="AB22">
        <v>-2.892237200038679E-3</v>
      </c>
      <c r="AC22">
        <v>9.1140270227721629E-2</v>
      </c>
      <c r="AD22">
        <f t="shared" si="5"/>
        <v>0.12635263871999999</v>
      </c>
      <c r="AE22">
        <v>60</v>
      </c>
      <c r="AF22">
        <v>-5.0363037015100746E-3</v>
      </c>
      <c r="AG22">
        <v>-3.3953743123567781E-3</v>
      </c>
      <c r="AH22">
        <v>8.8031066539086572E-2</v>
      </c>
      <c r="AI22">
        <f t="shared" si="6"/>
        <v>0.12635263871999999</v>
      </c>
      <c r="AJ22">
        <v>60</v>
      </c>
      <c r="AK22">
        <v>6.8168985467780344E-3</v>
      </c>
      <c r="AL22">
        <v>-2.4548103370136869E-3</v>
      </c>
      <c r="AM22">
        <v>7.829736446834093E-2</v>
      </c>
      <c r="AN22">
        <f t="shared" si="7"/>
        <v>0.12635263871999999</v>
      </c>
      <c r="AO22">
        <v>60</v>
      </c>
      <c r="AP22">
        <v>1.60282965519171E-3</v>
      </c>
      <c r="AQ22">
        <v>2.5148563607951522E-3</v>
      </c>
      <c r="AR22">
        <v>6.9552833545961326E-2</v>
      </c>
      <c r="AS22">
        <f t="shared" si="8"/>
        <v>0.12635263871999999</v>
      </c>
      <c r="AT22">
        <v>60</v>
      </c>
      <c r="AU22">
        <v>-7.4417400711807111E-4</v>
      </c>
      <c r="AV22">
        <v>2.068711401974524E-3</v>
      </c>
      <c r="AW22">
        <v>6.1992105106310341E-2</v>
      </c>
      <c r="AX22">
        <f t="shared" si="9"/>
        <v>0.12635263871999999</v>
      </c>
      <c r="AY22">
        <v>60</v>
      </c>
      <c r="AZ22">
        <v>-5.9282519711186506E-3</v>
      </c>
      <c r="BA22">
        <v>-2.7093753192720281E-3</v>
      </c>
      <c r="BB22">
        <v>4.492686422372684E-2</v>
      </c>
      <c r="BC22">
        <f t="shared" si="10"/>
        <v>0.12635263871999999</v>
      </c>
      <c r="BD22">
        <v>60</v>
      </c>
      <c r="BE22">
        <v>-7.9783488101973343E-3</v>
      </c>
      <c r="BF22">
        <v>-7.0688676894529361E-4</v>
      </c>
      <c r="BG22">
        <v>0.14493674996836281</v>
      </c>
      <c r="BH22">
        <f t="shared" si="11"/>
        <v>0.12635263871999999</v>
      </c>
      <c r="BI22">
        <v>60</v>
      </c>
      <c r="BJ22">
        <v>-2.1455245888617469E-3</v>
      </c>
      <c r="BK22">
        <v>5.6173540391266097E-3</v>
      </c>
      <c r="BL22">
        <v>0.13528626302520419</v>
      </c>
      <c r="BM22">
        <f t="shared" si="12"/>
        <v>0.12635263871999999</v>
      </c>
      <c r="BN22">
        <v>60</v>
      </c>
      <c r="BO22">
        <v>2.8536029857100598E-3</v>
      </c>
      <c r="BP22">
        <v>1.218497506599325E-3</v>
      </c>
      <c r="BQ22">
        <v>0.12638065784666919</v>
      </c>
      <c r="BR22">
        <f t="shared" si="13"/>
        <v>0.12635263871999999</v>
      </c>
    </row>
    <row r="23" spans="1:70" x14ac:dyDescent="0.4">
      <c r="A23">
        <v>61</v>
      </c>
      <c r="B23">
        <v>6.8080913281317809E-3</v>
      </c>
      <c r="C23">
        <v>6.6816422660457486E-3</v>
      </c>
      <c r="D23">
        <v>0.1138684866902358</v>
      </c>
      <c r="E23">
        <f t="shared" si="0"/>
        <v>0.12635263871999999</v>
      </c>
      <c r="F23">
        <v>61</v>
      </c>
      <c r="G23">
        <v>5.4613444063749024E-3</v>
      </c>
      <c r="H23">
        <v>4.3126362372436387E-3</v>
      </c>
      <c r="I23">
        <v>0.1061123726254319</v>
      </c>
      <c r="J23">
        <f t="shared" si="1"/>
        <v>0.12635263871999999</v>
      </c>
      <c r="K23">
        <v>61</v>
      </c>
      <c r="L23">
        <v>7.0481432729185287E-3</v>
      </c>
      <c r="M23">
        <v>1.3467421627436349E-3</v>
      </c>
      <c r="N23">
        <v>9.32675967507995E-2</v>
      </c>
      <c r="O23">
        <f t="shared" si="2"/>
        <v>0.12635263871999999</v>
      </c>
      <c r="P23">
        <v>61</v>
      </c>
      <c r="Q23">
        <v>7.7962100162473433E-3</v>
      </c>
      <c r="R23">
        <v>-7.4985533144372686E-3</v>
      </c>
      <c r="S23">
        <v>8.082295628053604E-2</v>
      </c>
      <c r="T23">
        <f t="shared" si="3"/>
        <v>0.12635263871999999</v>
      </c>
      <c r="U23">
        <v>61</v>
      </c>
      <c r="V23">
        <v>-8.3543924342329452E-3</v>
      </c>
      <c r="W23">
        <v>-4.5126743149280736E-3</v>
      </c>
      <c r="X23">
        <v>9.0079014740525015E-2</v>
      </c>
      <c r="Y23">
        <f t="shared" si="4"/>
        <v>0.12635263871999999</v>
      </c>
      <c r="Z23">
        <v>61</v>
      </c>
      <c r="AA23">
        <v>7.4245057361403549E-3</v>
      </c>
      <c r="AB23">
        <v>-3.3315791599631819E-3</v>
      </c>
      <c r="AC23">
        <v>7.210888199727003E-2</v>
      </c>
      <c r="AD23">
        <f t="shared" si="5"/>
        <v>0.12635263871999999</v>
      </c>
      <c r="AE23">
        <v>61</v>
      </c>
      <c r="AF23">
        <v>5.1755731168009909E-3</v>
      </c>
      <c r="AG23">
        <v>-2.0309013580009942E-3</v>
      </c>
      <c r="AH23">
        <v>9.6378256448328994E-2</v>
      </c>
      <c r="AI23">
        <f t="shared" si="6"/>
        <v>0.12635263871999999</v>
      </c>
      <c r="AJ23">
        <v>61</v>
      </c>
      <c r="AK23">
        <v>2.897253895982178E-3</v>
      </c>
      <c r="AL23">
        <v>-1.3513815639709711E-2</v>
      </c>
      <c r="AM23">
        <v>4.9124099363843189E-2</v>
      </c>
      <c r="AN23">
        <f t="shared" si="7"/>
        <v>0.12635263871999999</v>
      </c>
      <c r="AO23">
        <v>61</v>
      </c>
      <c r="AP23">
        <v>7.64097732607932E-3</v>
      </c>
      <c r="AQ23">
        <v>5.465788974009532E-3</v>
      </c>
      <c r="AR23">
        <v>7.2453710298015589E-2</v>
      </c>
      <c r="AS23">
        <f t="shared" si="8"/>
        <v>0.12635263871999999</v>
      </c>
      <c r="AT23">
        <v>61</v>
      </c>
      <c r="AU23">
        <v>2.7110641148767219E-4</v>
      </c>
      <c r="AV23">
        <v>-5.7471095466481107E-3</v>
      </c>
      <c r="AW23">
        <v>7.4656902532766523E-2</v>
      </c>
      <c r="AX23">
        <f t="shared" si="9"/>
        <v>0.12635263871999999</v>
      </c>
      <c r="AY23">
        <v>61</v>
      </c>
      <c r="AZ23">
        <v>-5.0564823774253117E-3</v>
      </c>
      <c r="BA23">
        <v>-1.3112828285976911E-3</v>
      </c>
      <c r="BB23">
        <v>5.8581412551873498E-2</v>
      </c>
      <c r="BC23">
        <f t="shared" si="10"/>
        <v>0.12635263871999999</v>
      </c>
      <c r="BD23">
        <v>61</v>
      </c>
      <c r="BE23">
        <v>-1.243782134721043E-3</v>
      </c>
      <c r="BF23">
        <v>-9.5101114559177158E-4</v>
      </c>
      <c r="BG23">
        <v>0.12790031003944199</v>
      </c>
      <c r="BH23">
        <f t="shared" si="11"/>
        <v>0.12635263871999999</v>
      </c>
      <c r="BI23">
        <v>61</v>
      </c>
      <c r="BJ23">
        <v>9.9732700008139615E-4</v>
      </c>
      <c r="BK23">
        <v>-1.042851817420277E-2</v>
      </c>
      <c r="BL23">
        <v>0.16312679404959499</v>
      </c>
      <c r="BM23">
        <f t="shared" si="12"/>
        <v>0.12635263871999999</v>
      </c>
      <c r="BN23">
        <v>61</v>
      </c>
      <c r="BO23">
        <v>-2.3852606986591082E-3</v>
      </c>
      <c r="BP23">
        <v>5.0023117320911747E-4</v>
      </c>
      <c r="BQ23">
        <v>0.1362024541427477</v>
      </c>
      <c r="BR23">
        <f t="shared" si="13"/>
        <v>0.12635263871999999</v>
      </c>
    </row>
    <row r="24" spans="1:70" x14ac:dyDescent="0.4">
      <c r="A24">
        <v>62</v>
      </c>
      <c r="B24">
        <v>-3.7812637934994901E-3</v>
      </c>
      <c r="C24">
        <v>3.0561996097374111E-3</v>
      </c>
      <c r="D24">
        <v>9.9477767354179278E-2</v>
      </c>
      <c r="E24">
        <f t="shared" si="0"/>
        <v>0.12635263871999999</v>
      </c>
      <c r="F24">
        <v>62</v>
      </c>
      <c r="G24">
        <v>4.6853343532063316E-3</v>
      </c>
      <c r="H24">
        <v>-1.600084670287136E-3</v>
      </c>
      <c r="I24">
        <v>0.1160606333889473</v>
      </c>
      <c r="J24">
        <f t="shared" si="1"/>
        <v>0.12635263871999999</v>
      </c>
      <c r="K24">
        <v>62</v>
      </c>
      <c r="L24">
        <v>1.0292451987559639E-2</v>
      </c>
      <c r="M24">
        <v>4.4311659691810557E-3</v>
      </c>
      <c r="N24">
        <v>0.103053125709056</v>
      </c>
      <c r="O24">
        <f t="shared" si="2"/>
        <v>0.12635263871999999</v>
      </c>
      <c r="P24">
        <v>62</v>
      </c>
      <c r="Q24">
        <v>5.5531984308388373E-3</v>
      </c>
      <c r="R24">
        <v>1.349274729465775E-3</v>
      </c>
      <c r="S24">
        <v>0.1029203064502086</v>
      </c>
      <c r="T24">
        <f t="shared" si="3"/>
        <v>0.12635263871999999</v>
      </c>
      <c r="U24">
        <v>62</v>
      </c>
      <c r="V24">
        <v>-2.0821278499434299E-3</v>
      </c>
      <c r="W24">
        <v>-1.988920914475647E-3</v>
      </c>
      <c r="X24">
        <v>9.0658701289246413E-2</v>
      </c>
      <c r="Y24">
        <f t="shared" si="4"/>
        <v>0.12635263871999999</v>
      </c>
      <c r="Z24">
        <v>62</v>
      </c>
      <c r="AA24">
        <v>3.0297273773795719E-3</v>
      </c>
      <c r="AB24">
        <v>1.1272433949645329E-2</v>
      </c>
      <c r="AC24">
        <v>9.2052851846448319E-2</v>
      </c>
      <c r="AD24">
        <f t="shared" si="5"/>
        <v>0.12635263871999999</v>
      </c>
      <c r="AE24">
        <v>62</v>
      </c>
      <c r="AF24">
        <v>3.7480631022672102E-3</v>
      </c>
      <c r="AG24">
        <v>-6.3463364669796921E-3</v>
      </c>
      <c r="AH24">
        <v>7.7838549887573133E-2</v>
      </c>
      <c r="AI24">
        <f t="shared" si="6"/>
        <v>0.12635263871999999</v>
      </c>
      <c r="AJ24">
        <v>62</v>
      </c>
      <c r="AK24">
        <v>6.4266797880021343E-3</v>
      </c>
      <c r="AL24">
        <v>9.4398089380509555E-3</v>
      </c>
      <c r="AM24">
        <v>5.8030249709239777E-2</v>
      </c>
      <c r="AN24">
        <f t="shared" si="7"/>
        <v>0.12635263871999999</v>
      </c>
      <c r="AO24">
        <v>62</v>
      </c>
      <c r="AP24">
        <v>-1.4953661896620579E-3</v>
      </c>
      <c r="AQ24">
        <v>5.7053531609186064E-3</v>
      </c>
      <c r="AR24">
        <v>7.0971306352209287E-2</v>
      </c>
      <c r="AS24">
        <f t="shared" si="8"/>
        <v>0.12635263871999999</v>
      </c>
      <c r="AT24">
        <v>62</v>
      </c>
      <c r="AU24">
        <v>-6.2863243959016338E-3</v>
      </c>
      <c r="AV24">
        <v>8.527834258699853E-3</v>
      </c>
      <c r="AW24">
        <v>5.6452337945511022E-2</v>
      </c>
      <c r="AX24">
        <f t="shared" si="9"/>
        <v>0.12635263871999999</v>
      </c>
      <c r="AY24">
        <v>62</v>
      </c>
      <c r="AZ24">
        <v>8.0445193706203764E-4</v>
      </c>
      <c r="BA24">
        <v>-1.3820810135922871E-3</v>
      </c>
      <c r="BB24">
        <v>5.1828724484400887E-2</v>
      </c>
      <c r="BC24">
        <f t="shared" si="10"/>
        <v>0.12635263871999999</v>
      </c>
      <c r="BD24">
        <v>62</v>
      </c>
      <c r="BE24">
        <v>-3.6510751646146212E-4</v>
      </c>
      <c r="BF24">
        <v>6.9840170386848777E-3</v>
      </c>
      <c r="BG24">
        <v>0.15426632141007299</v>
      </c>
      <c r="BH24">
        <f t="shared" si="11"/>
        <v>0.12635263871999999</v>
      </c>
      <c r="BI24">
        <v>62</v>
      </c>
      <c r="BJ24">
        <v>9.1018622140864661E-3</v>
      </c>
      <c r="BK24">
        <v>4.2592038308448639E-3</v>
      </c>
      <c r="BL24">
        <v>0.1318489167074624</v>
      </c>
      <c r="BM24">
        <f t="shared" si="12"/>
        <v>0.12635263871999999</v>
      </c>
      <c r="BN24">
        <v>62</v>
      </c>
      <c r="BO24">
        <v>4.0330638538546744E-3</v>
      </c>
      <c r="BP24">
        <v>-8.7854333038733263E-3</v>
      </c>
      <c r="BQ24">
        <v>0.12737887450375479</v>
      </c>
      <c r="BR24">
        <f t="shared" si="13"/>
        <v>0.12635263871999999</v>
      </c>
    </row>
    <row r="25" spans="1:70" x14ac:dyDescent="0.4">
      <c r="A25">
        <v>63</v>
      </c>
      <c r="B25">
        <v>-2.6582445745912068E-3</v>
      </c>
      <c r="C25">
        <v>-4.2166396059117664E-3</v>
      </c>
      <c r="D25">
        <v>0.11185838741373701</v>
      </c>
      <c r="E25">
        <f t="shared" si="0"/>
        <v>0.12635263871999999</v>
      </c>
      <c r="F25">
        <v>63</v>
      </c>
      <c r="G25">
        <v>6.5908423783799337E-3</v>
      </c>
      <c r="H25">
        <v>-8.8957891188373699E-3</v>
      </c>
      <c r="I25">
        <v>0.10189460674981279</v>
      </c>
      <c r="J25">
        <f t="shared" si="1"/>
        <v>0.12635263871999999</v>
      </c>
      <c r="K25">
        <v>63</v>
      </c>
      <c r="L25">
        <v>6.5906881009072547E-4</v>
      </c>
      <c r="M25">
        <v>-3.5323385686632149E-3</v>
      </c>
      <c r="N25">
        <v>0.10735001094248189</v>
      </c>
      <c r="O25">
        <f t="shared" si="2"/>
        <v>0.12635263871999999</v>
      </c>
      <c r="P25">
        <v>63</v>
      </c>
      <c r="Q25">
        <v>-1.467825269458321E-3</v>
      </c>
      <c r="R25">
        <v>-4.3294303692568872E-4</v>
      </c>
      <c r="S25">
        <v>9.1524662135297752E-2</v>
      </c>
      <c r="T25">
        <f t="shared" si="3"/>
        <v>0.12635263871999999</v>
      </c>
      <c r="U25">
        <v>63</v>
      </c>
      <c r="V25">
        <v>-4.1640276857818608E-3</v>
      </c>
      <c r="W25">
        <v>-7.7088496180034872E-3</v>
      </c>
      <c r="X25">
        <v>9.7472502878205136E-2</v>
      </c>
      <c r="Y25">
        <f t="shared" si="4"/>
        <v>0.12635263871999999</v>
      </c>
      <c r="Z25">
        <v>63</v>
      </c>
      <c r="AA25">
        <v>3.681990151017037E-3</v>
      </c>
      <c r="AB25">
        <v>1.4256529612384371E-3</v>
      </c>
      <c r="AC25">
        <v>7.49740522791571E-2</v>
      </c>
      <c r="AD25">
        <f t="shared" si="5"/>
        <v>0.12635263871999999</v>
      </c>
      <c r="AE25">
        <v>63</v>
      </c>
      <c r="AF25">
        <v>7.7935908090176584E-4</v>
      </c>
      <c r="AG25">
        <v>-2.0003520208584889E-3</v>
      </c>
      <c r="AH25">
        <v>7.2952904084796169E-2</v>
      </c>
      <c r="AI25">
        <f t="shared" si="6"/>
        <v>0.12635263871999999</v>
      </c>
      <c r="AJ25">
        <v>63</v>
      </c>
      <c r="AK25">
        <v>-7.6752155442682312E-3</v>
      </c>
      <c r="AL25">
        <v>1.267669426459384E-3</v>
      </c>
      <c r="AM25">
        <v>7.3940379943780082E-2</v>
      </c>
      <c r="AN25">
        <f t="shared" si="7"/>
        <v>0.12635263871999999</v>
      </c>
      <c r="AO25">
        <v>63</v>
      </c>
      <c r="AP25">
        <v>-9.6347188103580086E-3</v>
      </c>
      <c r="AQ25">
        <v>-6.4026014465988768E-3</v>
      </c>
      <c r="AR25">
        <v>6.5883410512857982E-2</v>
      </c>
      <c r="AS25">
        <f t="shared" si="8"/>
        <v>0.12635263871999999</v>
      </c>
      <c r="AT25">
        <v>63</v>
      </c>
      <c r="AU25">
        <v>9.6933923516822197E-4</v>
      </c>
      <c r="AV25">
        <v>2.51945034101414E-3</v>
      </c>
      <c r="AW25">
        <v>2.6626546803277879E-2</v>
      </c>
      <c r="AX25">
        <f t="shared" si="9"/>
        <v>0.12635263871999999</v>
      </c>
      <c r="AY25">
        <v>63</v>
      </c>
      <c r="AZ25">
        <v>3.3971812021720688E-4</v>
      </c>
      <c r="BA25">
        <v>-4.7368844347638822E-3</v>
      </c>
      <c r="BB25">
        <v>5.5690658664078373E-2</v>
      </c>
      <c r="BC25">
        <f t="shared" si="10"/>
        <v>0.12635263871999999</v>
      </c>
      <c r="BD25">
        <v>63</v>
      </c>
      <c r="BE25">
        <v>-6.2237147209755709E-3</v>
      </c>
      <c r="BF25">
        <v>1.29369954425351E-3</v>
      </c>
      <c r="BG25">
        <v>0.1088975865401817</v>
      </c>
      <c r="BH25">
        <f t="shared" si="11"/>
        <v>0.12635263871999999</v>
      </c>
      <c r="BI25">
        <v>63</v>
      </c>
      <c r="BJ25">
        <v>-1.549882244742475E-3</v>
      </c>
      <c r="BK25">
        <v>9.8573536278303391E-3</v>
      </c>
      <c r="BL25">
        <v>0.1183713246650588</v>
      </c>
      <c r="BM25">
        <f t="shared" si="12"/>
        <v>0.12635263871999999</v>
      </c>
      <c r="BN25">
        <v>63</v>
      </c>
      <c r="BO25">
        <v>-1.5050787094423709E-3</v>
      </c>
      <c r="BP25">
        <v>1.3020018308898759E-3</v>
      </c>
      <c r="BQ25">
        <v>0.1207018659792751</v>
      </c>
      <c r="BR25">
        <f t="shared" si="13"/>
        <v>0.12635263871999999</v>
      </c>
    </row>
    <row r="26" spans="1:70" x14ac:dyDescent="0.4">
      <c r="A26">
        <v>64</v>
      </c>
      <c r="B26">
        <v>1.3620322368355941E-4</v>
      </c>
      <c r="C26">
        <v>2.2916891116041712E-3</v>
      </c>
      <c r="D26">
        <v>8.6964043966141436E-2</v>
      </c>
      <c r="E26">
        <f t="shared" si="0"/>
        <v>0.12635263871999999</v>
      </c>
      <c r="F26">
        <v>64</v>
      </c>
      <c r="G26">
        <v>-1.890768181978808E-3</v>
      </c>
      <c r="H26">
        <v>-5.3939554804339172E-3</v>
      </c>
      <c r="I26">
        <v>8.7570520829307191E-2</v>
      </c>
      <c r="J26">
        <f t="shared" si="1"/>
        <v>0.12635263871999999</v>
      </c>
      <c r="K26">
        <v>64</v>
      </c>
      <c r="L26">
        <v>3.4171925980600569E-4</v>
      </c>
      <c r="M26">
        <v>7.7696980467168832E-3</v>
      </c>
      <c r="N26">
        <v>7.0261261298602648E-2</v>
      </c>
      <c r="O26">
        <f t="shared" si="2"/>
        <v>0.12635263871999999</v>
      </c>
      <c r="P26">
        <v>64</v>
      </c>
      <c r="Q26">
        <v>-1.9581053260383512E-3</v>
      </c>
      <c r="R26">
        <v>2.0232494221888251E-3</v>
      </c>
      <c r="S26">
        <v>8.1541162629705372E-2</v>
      </c>
      <c r="T26">
        <f t="shared" si="3"/>
        <v>0.12635263871999999</v>
      </c>
      <c r="U26">
        <v>64</v>
      </c>
      <c r="V26">
        <v>-2.6842775904874138E-3</v>
      </c>
      <c r="W26">
        <v>1.960759897666131E-3</v>
      </c>
      <c r="X26">
        <v>8.8330365111675621E-2</v>
      </c>
      <c r="Y26">
        <f t="shared" si="4"/>
        <v>0.12635263871999999</v>
      </c>
      <c r="Z26">
        <v>64</v>
      </c>
      <c r="AA26">
        <v>-1.019129813534954E-2</v>
      </c>
      <c r="AB26">
        <v>4.3806044852537501E-3</v>
      </c>
      <c r="AC26">
        <v>7.5340519177076432E-2</v>
      </c>
      <c r="AD26">
        <f t="shared" si="5"/>
        <v>0.12635263871999999</v>
      </c>
      <c r="AE26">
        <v>64</v>
      </c>
      <c r="AF26">
        <v>8.3993936994278436E-3</v>
      </c>
      <c r="AG26">
        <v>-9.0699480509757111E-3</v>
      </c>
      <c r="AH26">
        <v>7.3644837865256121E-2</v>
      </c>
      <c r="AI26">
        <f t="shared" si="6"/>
        <v>0.12635263871999999</v>
      </c>
      <c r="AJ26">
        <v>64</v>
      </c>
      <c r="AK26">
        <v>4.8597141998091746E-3</v>
      </c>
      <c r="AL26">
        <v>-8.6638680971509773E-4</v>
      </c>
      <c r="AM26">
        <v>5.104538291364874E-2</v>
      </c>
      <c r="AN26">
        <f t="shared" si="7"/>
        <v>0.12635263871999999</v>
      </c>
      <c r="AO26">
        <v>64</v>
      </c>
      <c r="AP26">
        <v>-8.7973292241849081E-3</v>
      </c>
      <c r="AQ26">
        <v>-3.7904893145070209E-3</v>
      </c>
      <c r="AR26">
        <v>5.7424871774568953E-2</v>
      </c>
      <c r="AS26">
        <f t="shared" si="8"/>
        <v>0.12635263871999999</v>
      </c>
      <c r="AT26">
        <v>64</v>
      </c>
      <c r="AU26">
        <v>3.1423667850811691E-3</v>
      </c>
      <c r="AV26">
        <v>6.8815801170844636E-3</v>
      </c>
      <c r="AW26">
        <v>6.8197650986144262E-2</v>
      </c>
      <c r="AX26">
        <f t="shared" si="9"/>
        <v>0.12635263871999999</v>
      </c>
      <c r="AY26">
        <v>64</v>
      </c>
      <c r="AZ26">
        <v>7.4794134180701066E-4</v>
      </c>
      <c r="BA26">
        <v>9.3294766361510205E-3</v>
      </c>
      <c r="BB26">
        <v>3.4661849158558328E-2</v>
      </c>
      <c r="BC26">
        <f t="shared" si="10"/>
        <v>0.12635263871999999</v>
      </c>
      <c r="BD26">
        <v>64</v>
      </c>
      <c r="BE26">
        <v>-2.2880662029868739E-3</v>
      </c>
      <c r="BF26">
        <v>6.413929257975892E-3</v>
      </c>
      <c r="BG26">
        <v>0.13682735321134831</v>
      </c>
      <c r="BH26">
        <f t="shared" si="11"/>
        <v>0.12635263871999999</v>
      </c>
      <c r="BI26">
        <v>64</v>
      </c>
      <c r="BJ26">
        <v>2.8492023522650352E-3</v>
      </c>
      <c r="BK26">
        <v>-2.5445079867058109E-3</v>
      </c>
      <c r="BL26">
        <v>0.1137407494103022</v>
      </c>
      <c r="BM26">
        <f t="shared" si="12"/>
        <v>0.12635263871999999</v>
      </c>
      <c r="BN26">
        <v>64</v>
      </c>
      <c r="BO26">
        <v>-2.702455617046815E-3</v>
      </c>
      <c r="BP26">
        <v>1.472967521061775E-3</v>
      </c>
      <c r="BQ26">
        <v>0.10417927472219481</v>
      </c>
      <c r="BR26">
        <f t="shared" si="13"/>
        <v>0.12635263871999999</v>
      </c>
    </row>
    <row r="27" spans="1:70" x14ac:dyDescent="0.4">
      <c r="A27">
        <v>65</v>
      </c>
      <c r="B27">
        <v>-3.210957930095867E-3</v>
      </c>
      <c r="C27">
        <v>7.7865131767068012E-4</v>
      </c>
      <c r="D27">
        <v>7.6182210909264511E-2</v>
      </c>
      <c r="E27">
        <f t="shared" si="0"/>
        <v>0.12635263871999999</v>
      </c>
      <c r="F27">
        <v>65</v>
      </c>
      <c r="G27">
        <v>-5.6539554906578993E-3</v>
      </c>
      <c r="H27">
        <v>6.4985866470110322E-3</v>
      </c>
      <c r="I27">
        <v>6.8266735761836173E-2</v>
      </c>
      <c r="J27">
        <f t="shared" si="1"/>
        <v>0.12635263871999999</v>
      </c>
      <c r="K27">
        <v>65</v>
      </c>
      <c r="L27">
        <v>8.3676950208509474E-3</v>
      </c>
      <c r="M27">
        <v>-2.112236794153015E-3</v>
      </c>
      <c r="N27">
        <v>9.3030437627778476E-2</v>
      </c>
      <c r="O27">
        <f t="shared" si="2"/>
        <v>0.12635263871999999</v>
      </c>
      <c r="P27">
        <v>65</v>
      </c>
      <c r="Q27">
        <v>1.2113260362897329E-3</v>
      </c>
      <c r="R27">
        <v>4.5002013833763798E-4</v>
      </c>
      <c r="S27">
        <v>7.6879663893381925E-2</v>
      </c>
      <c r="T27">
        <f t="shared" si="3"/>
        <v>0.12635263871999999</v>
      </c>
      <c r="U27">
        <v>65</v>
      </c>
      <c r="V27">
        <v>-1.5492666745226681E-3</v>
      </c>
      <c r="W27">
        <v>5.2120780432695774E-3</v>
      </c>
      <c r="X27">
        <v>0.1007698745220504</v>
      </c>
      <c r="Y27">
        <f t="shared" si="4"/>
        <v>0.12635263871999999</v>
      </c>
      <c r="Z27">
        <v>65</v>
      </c>
      <c r="AA27">
        <v>-2.4359409752342941E-3</v>
      </c>
      <c r="AB27">
        <v>-1.3817180652301621E-3</v>
      </c>
      <c r="AC27">
        <v>7.0248545354696823E-2</v>
      </c>
      <c r="AD27">
        <f t="shared" si="5"/>
        <v>0.12635263871999999</v>
      </c>
      <c r="AE27">
        <v>65</v>
      </c>
      <c r="AF27">
        <v>-3.687111374630697E-3</v>
      </c>
      <c r="AG27">
        <v>4.7132559342576447E-3</v>
      </c>
      <c r="AH27">
        <v>6.7996334225840727E-2</v>
      </c>
      <c r="AI27">
        <f t="shared" si="6"/>
        <v>0.12635263871999999</v>
      </c>
      <c r="AJ27">
        <v>65</v>
      </c>
      <c r="AK27">
        <v>-6.6389257958382802E-3</v>
      </c>
      <c r="AL27">
        <v>1.9774441268999099E-3</v>
      </c>
      <c r="AM27">
        <v>5.9804469611470977E-2</v>
      </c>
      <c r="AN27">
        <f t="shared" si="7"/>
        <v>0.12635263871999999</v>
      </c>
      <c r="AO27">
        <v>65</v>
      </c>
      <c r="AP27">
        <v>6.4886987197500922E-3</v>
      </c>
      <c r="AQ27">
        <v>5.4995391318261571E-3</v>
      </c>
      <c r="AR27">
        <v>6.7738929903471953E-2</v>
      </c>
      <c r="AS27">
        <f t="shared" si="8"/>
        <v>0.12635263871999999</v>
      </c>
      <c r="AT27">
        <v>65</v>
      </c>
      <c r="AU27">
        <v>3.2108965598990902E-3</v>
      </c>
      <c r="AV27">
        <v>-1.454038383153184E-3</v>
      </c>
      <c r="AW27">
        <v>2.4659983340224709E-2</v>
      </c>
      <c r="AX27">
        <f t="shared" si="9"/>
        <v>0.12635263871999999</v>
      </c>
      <c r="AY27">
        <v>65</v>
      </c>
      <c r="AZ27">
        <v>5.0161249628926756E-3</v>
      </c>
      <c r="BA27">
        <v>2.098999464677805E-4</v>
      </c>
      <c r="BB27">
        <v>6.2811689111683403E-2</v>
      </c>
      <c r="BC27">
        <f t="shared" si="10"/>
        <v>0.12635263871999999</v>
      </c>
      <c r="BD27">
        <v>65</v>
      </c>
      <c r="BE27">
        <v>-3.8804616053135938E-4</v>
      </c>
      <c r="BF27">
        <v>-2.276617452927193E-3</v>
      </c>
      <c r="BG27">
        <v>0.12689706661165129</v>
      </c>
      <c r="BH27">
        <f t="shared" si="11"/>
        <v>0.12635263871999999</v>
      </c>
      <c r="BI27">
        <v>65</v>
      </c>
      <c r="BJ27">
        <v>-3.1832677176034803E-4</v>
      </c>
      <c r="BK27">
        <v>3.3316668043539198E-4</v>
      </c>
      <c r="BL27">
        <v>0.136586073652462</v>
      </c>
      <c r="BM27">
        <f t="shared" si="12"/>
        <v>0.12635263871999999</v>
      </c>
      <c r="BN27">
        <v>65</v>
      </c>
      <c r="BO27">
        <v>9.3415624400302964E-3</v>
      </c>
      <c r="BP27">
        <v>2.3713062823868748E-3</v>
      </c>
      <c r="BQ27">
        <v>9.0042689670298562E-2</v>
      </c>
      <c r="BR27">
        <f t="shared" si="13"/>
        <v>0.12635263871999999</v>
      </c>
    </row>
    <row r="28" spans="1:70" x14ac:dyDescent="0.4">
      <c r="A28">
        <v>66</v>
      </c>
      <c r="B28">
        <v>-3.2067579321094211E-3</v>
      </c>
      <c r="C28">
        <v>4.5713448163794586E-3</v>
      </c>
      <c r="D28">
        <v>4.4642507753454401E-2</v>
      </c>
      <c r="E28">
        <f t="shared" si="0"/>
        <v>0.12635263871999999</v>
      </c>
      <c r="F28">
        <v>66</v>
      </c>
      <c r="G28">
        <v>-3.2190632723270631E-3</v>
      </c>
      <c r="H28">
        <v>1.086282247600039E-2</v>
      </c>
      <c r="I28">
        <v>7.0918011138781087E-2</v>
      </c>
      <c r="J28">
        <f t="shared" si="1"/>
        <v>0.12635263871999999</v>
      </c>
      <c r="K28">
        <v>66</v>
      </c>
      <c r="L28">
        <v>-1.136174019884509E-2</v>
      </c>
      <c r="M28">
        <v>-4.1721977591023078E-3</v>
      </c>
      <c r="N28">
        <v>8.3260327899157063E-2</v>
      </c>
      <c r="O28">
        <f t="shared" si="2"/>
        <v>0.12635263871999999</v>
      </c>
      <c r="P28">
        <v>66</v>
      </c>
      <c r="Q28">
        <v>-4.0542675222416148E-3</v>
      </c>
      <c r="R28">
        <v>4.3724945470112976E-3</v>
      </c>
      <c r="S28">
        <v>6.3623132223362244E-2</v>
      </c>
      <c r="T28">
        <f t="shared" si="3"/>
        <v>0.12635263871999999</v>
      </c>
      <c r="U28">
        <v>66</v>
      </c>
      <c r="V28">
        <v>-5.5431834904590763E-3</v>
      </c>
      <c r="W28">
        <v>-3.253170775800715E-3</v>
      </c>
      <c r="X28">
        <v>8.5966217026868963E-2</v>
      </c>
      <c r="Y28">
        <f t="shared" si="4"/>
        <v>0.12635263871999999</v>
      </c>
      <c r="Z28">
        <v>66</v>
      </c>
      <c r="AA28">
        <v>-8.7606030747109298E-4</v>
      </c>
      <c r="AB28">
        <v>2.6788735450373421E-3</v>
      </c>
      <c r="AC28">
        <v>7.9565718845719252E-2</v>
      </c>
      <c r="AD28">
        <f t="shared" si="5"/>
        <v>0.12635263871999999</v>
      </c>
      <c r="AE28">
        <v>66</v>
      </c>
      <c r="AF28">
        <v>3.7724590384889079E-3</v>
      </c>
      <c r="AG28">
        <v>6.0393736989841334E-3</v>
      </c>
      <c r="AH28">
        <v>4.9382644786898723E-2</v>
      </c>
      <c r="AI28">
        <f t="shared" si="6"/>
        <v>0.12635263871999999</v>
      </c>
      <c r="AJ28">
        <v>66</v>
      </c>
      <c r="AK28">
        <v>-5.8913507565010424E-3</v>
      </c>
      <c r="AL28">
        <v>-4.5491490821199139E-3</v>
      </c>
      <c r="AM28">
        <v>5.1304577682623989E-2</v>
      </c>
      <c r="AN28">
        <f t="shared" si="7"/>
        <v>0.12635263871999999</v>
      </c>
      <c r="AO28">
        <v>66</v>
      </c>
      <c r="AP28">
        <v>3.7425095527582293E-4</v>
      </c>
      <c r="AQ28">
        <v>5.4946988999610034E-3</v>
      </c>
      <c r="AR28">
        <v>7.1597439020889123E-2</v>
      </c>
      <c r="AS28">
        <f t="shared" si="8"/>
        <v>0.12635263871999999</v>
      </c>
      <c r="AT28">
        <v>66</v>
      </c>
      <c r="AU28">
        <v>-7.0606882603940014E-3</v>
      </c>
      <c r="AV28">
        <v>5.9275011037807036E-3</v>
      </c>
      <c r="AW28">
        <v>3.7978825132182981E-2</v>
      </c>
      <c r="AX28">
        <f t="shared" si="9"/>
        <v>0.12635263871999999</v>
      </c>
      <c r="AY28">
        <v>66</v>
      </c>
      <c r="AZ28">
        <v>8.2176894503687269E-3</v>
      </c>
      <c r="BA28">
        <v>-5.7056727216849004E-3</v>
      </c>
      <c r="BB28">
        <v>5.1482256350871461E-2</v>
      </c>
      <c r="BC28">
        <f t="shared" si="10"/>
        <v>0.12635263871999999</v>
      </c>
      <c r="BD28">
        <v>66</v>
      </c>
      <c r="BE28">
        <v>8.1094418300468908E-3</v>
      </c>
      <c r="BF28">
        <v>-1.2593651586549339E-3</v>
      </c>
      <c r="BG28">
        <v>0.1339688318609504</v>
      </c>
      <c r="BH28">
        <f t="shared" si="11"/>
        <v>0.12635263871999999</v>
      </c>
      <c r="BI28">
        <v>66</v>
      </c>
      <c r="BJ28">
        <v>1.2255892389727749E-4</v>
      </c>
      <c r="BK28">
        <v>3.4911279879403781E-4</v>
      </c>
      <c r="BL28">
        <v>0.1316039120033754</v>
      </c>
      <c r="BM28">
        <f t="shared" si="12"/>
        <v>0.12635263871999999</v>
      </c>
      <c r="BN28">
        <v>66</v>
      </c>
      <c r="BO28">
        <v>6.3394290943875348E-3</v>
      </c>
      <c r="BP28">
        <v>-9.5851243147345409E-3</v>
      </c>
      <c r="BQ28">
        <v>9.8500526118012549E-2</v>
      </c>
      <c r="BR28">
        <f t="shared" si="13"/>
        <v>0.12635263871999999</v>
      </c>
    </row>
    <row r="29" spans="1:70" x14ac:dyDescent="0.4">
      <c r="A29">
        <v>67</v>
      </c>
      <c r="B29">
        <v>-5.4290663160925286E-3</v>
      </c>
      <c r="C29">
        <v>3.5396784440554609E-3</v>
      </c>
      <c r="D29">
        <v>7.9825508694055455E-2</v>
      </c>
      <c r="E29">
        <f t="shared" si="0"/>
        <v>0.12635263871999999</v>
      </c>
      <c r="F29">
        <v>67</v>
      </c>
      <c r="G29">
        <v>1.7072548759615651E-3</v>
      </c>
      <c r="H29">
        <v>1.7846777772456599E-3</v>
      </c>
      <c r="I29">
        <v>9.3719105980294357E-2</v>
      </c>
      <c r="J29">
        <f t="shared" si="1"/>
        <v>0.12635263871999999</v>
      </c>
      <c r="K29">
        <v>67</v>
      </c>
      <c r="L29">
        <v>-1.155653017408793E-2</v>
      </c>
      <c r="M29">
        <v>3.849159087900057E-3</v>
      </c>
      <c r="N29">
        <v>8.5409930647561139E-2</v>
      </c>
      <c r="O29">
        <f t="shared" si="2"/>
        <v>0.12635263871999999</v>
      </c>
      <c r="P29">
        <v>67</v>
      </c>
      <c r="Q29">
        <v>-7.9597275527269013E-4</v>
      </c>
      <c r="R29">
        <v>-1.914156201174796E-3</v>
      </c>
      <c r="S29">
        <v>7.7625904244983265E-2</v>
      </c>
      <c r="T29">
        <f t="shared" si="3"/>
        <v>0.12635263871999999</v>
      </c>
      <c r="U29">
        <v>67</v>
      </c>
      <c r="V29">
        <v>-2.6397696031085988E-4</v>
      </c>
      <c r="W29">
        <v>-1.8560065680738771E-3</v>
      </c>
      <c r="X29">
        <v>9.3024404030195726E-2</v>
      </c>
      <c r="Y29">
        <f t="shared" si="4"/>
        <v>0.12635263871999999</v>
      </c>
      <c r="Z29">
        <v>67</v>
      </c>
      <c r="AA29">
        <v>4.9890832736484928E-3</v>
      </c>
      <c r="AB29">
        <v>2.4052468074423661E-4</v>
      </c>
      <c r="AC29">
        <v>7.0094788434306401E-2</v>
      </c>
      <c r="AD29">
        <f t="shared" si="5"/>
        <v>0.12635263871999999</v>
      </c>
      <c r="AE29">
        <v>67</v>
      </c>
      <c r="AF29">
        <v>3.1659118619531109E-3</v>
      </c>
      <c r="AG29">
        <v>8.5332475429338341E-3</v>
      </c>
      <c r="AH29">
        <v>4.5763440005181871E-2</v>
      </c>
      <c r="AI29">
        <f t="shared" si="6"/>
        <v>0.12635263871999999</v>
      </c>
      <c r="AJ29">
        <v>67</v>
      </c>
      <c r="AK29">
        <v>2.6906484176287778E-3</v>
      </c>
      <c r="AL29">
        <v>6.1170207964963228E-3</v>
      </c>
      <c r="AM29">
        <v>3.9941514368418932E-2</v>
      </c>
      <c r="AN29">
        <f t="shared" si="7"/>
        <v>0.12635263871999999</v>
      </c>
      <c r="AO29">
        <v>67</v>
      </c>
      <c r="AP29">
        <v>1.888277668579681E-3</v>
      </c>
      <c r="AQ29">
        <v>3.8823288369835361E-4</v>
      </c>
      <c r="AR29">
        <v>6.0041756670383799E-2</v>
      </c>
      <c r="AS29">
        <f t="shared" si="8"/>
        <v>0.12635263871999999</v>
      </c>
      <c r="AT29">
        <v>67</v>
      </c>
      <c r="AU29">
        <v>-4.7976876555626234E-3</v>
      </c>
      <c r="AV29">
        <v>-8.5137982719010567E-3</v>
      </c>
      <c r="AW29">
        <v>3.9760719326199033E-2</v>
      </c>
      <c r="AX29">
        <f t="shared" si="9"/>
        <v>0.12635263871999999</v>
      </c>
      <c r="AY29">
        <v>67</v>
      </c>
      <c r="AZ29">
        <v>2.7336718781732429E-3</v>
      </c>
      <c r="BA29">
        <v>7.0295371745777496E-3</v>
      </c>
      <c r="BB29">
        <v>4.2281596089497851E-2</v>
      </c>
      <c r="BC29">
        <f t="shared" si="10"/>
        <v>0.12635263871999999</v>
      </c>
      <c r="BD29">
        <v>67</v>
      </c>
      <c r="BE29">
        <v>2.1460779183139381E-3</v>
      </c>
      <c r="BF29">
        <v>2.0849082670552979E-3</v>
      </c>
      <c r="BG29">
        <v>0.11158446710174109</v>
      </c>
      <c r="BH29">
        <f t="shared" si="11"/>
        <v>0.12635263871999999</v>
      </c>
      <c r="BI29">
        <v>67</v>
      </c>
      <c r="BJ29">
        <v>4.1890487251359989E-3</v>
      </c>
      <c r="BK29">
        <v>3.4838274839187912E-4</v>
      </c>
      <c r="BL29">
        <v>0.1117419724472709</v>
      </c>
      <c r="BM29">
        <f t="shared" si="12"/>
        <v>0.12635263871999999</v>
      </c>
      <c r="BN29">
        <v>67</v>
      </c>
      <c r="BO29">
        <v>-2.4389798279633411E-3</v>
      </c>
      <c r="BP29">
        <v>1.268322172911947E-3</v>
      </c>
      <c r="BQ29">
        <v>0.11317788458247049</v>
      </c>
      <c r="BR29">
        <f t="shared" si="13"/>
        <v>0.12635263871999999</v>
      </c>
    </row>
    <row r="30" spans="1:70" x14ac:dyDescent="0.4">
      <c r="A30">
        <v>68</v>
      </c>
      <c r="B30">
        <v>7.4882706466054281E-3</v>
      </c>
      <c r="C30">
        <v>1.0279845179186941E-2</v>
      </c>
      <c r="D30">
        <v>7.406551966302484E-2</v>
      </c>
      <c r="E30">
        <f t="shared" si="0"/>
        <v>0.12635263871999999</v>
      </c>
      <c r="F30">
        <v>68</v>
      </c>
      <c r="G30">
        <v>-3.6070565294375862E-3</v>
      </c>
      <c r="H30">
        <v>-6.8854082693826238E-3</v>
      </c>
      <c r="I30">
        <v>8.2737751849399507E-2</v>
      </c>
      <c r="J30">
        <f t="shared" si="1"/>
        <v>0.12635263871999999</v>
      </c>
      <c r="K30">
        <v>68</v>
      </c>
      <c r="L30">
        <v>1.1481176614100299E-2</v>
      </c>
      <c r="M30">
        <v>4.6516436016440614E-3</v>
      </c>
      <c r="N30">
        <v>7.6223912882893208E-2</v>
      </c>
      <c r="O30">
        <f t="shared" si="2"/>
        <v>0.12635263871999999</v>
      </c>
      <c r="P30">
        <v>68</v>
      </c>
      <c r="Q30">
        <v>-7.7963434097672356E-3</v>
      </c>
      <c r="R30">
        <v>5.482752520423833E-3</v>
      </c>
      <c r="S30">
        <v>6.8764725385646916E-2</v>
      </c>
      <c r="T30">
        <f t="shared" si="3"/>
        <v>0.12635263871999999</v>
      </c>
      <c r="U30">
        <v>68</v>
      </c>
      <c r="V30">
        <v>-3.4499023607564398E-3</v>
      </c>
      <c r="W30">
        <v>-2.374437525687485E-4</v>
      </c>
      <c r="X30">
        <v>7.2086054235952074E-2</v>
      </c>
      <c r="Y30">
        <f t="shared" si="4"/>
        <v>0.12635263871999999</v>
      </c>
      <c r="Z30">
        <v>68</v>
      </c>
      <c r="AA30">
        <v>2.2740883718258419E-3</v>
      </c>
      <c r="AB30">
        <v>5.6219085194173313E-3</v>
      </c>
      <c r="AC30">
        <v>6.0840287913927212E-2</v>
      </c>
      <c r="AD30">
        <f t="shared" si="5"/>
        <v>0.12635263871999999</v>
      </c>
      <c r="AE30">
        <v>68</v>
      </c>
      <c r="AF30">
        <v>7.4297561039917588E-3</v>
      </c>
      <c r="AG30">
        <v>7.3284831176694053E-4</v>
      </c>
      <c r="AH30">
        <v>6.9053628150850796E-2</v>
      </c>
      <c r="AI30">
        <f t="shared" si="6"/>
        <v>0.12635263871999999</v>
      </c>
      <c r="AJ30">
        <v>68</v>
      </c>
      <c r="AK30">
        <v>5.6170855028737548E-3</v>
      </c>
      <c r="AL30">
        <v>7.4474031634963554E-3</v>
      </c>
      <c r="AM30">
        <v>5.4417161550144519E-2</v>
      </c>
      <c r="AN30">
        <f t="shared" si="7"/>
        <v>0.12635263871999999</v>
      </c>
      <c r="AO30">
        <v>68</v>
      </c>
      <c r="AP30">
        <v>-6.2286634577860753E-3</v>
      </c>
      <c r="AQ30">
        <v>-3.8512727596466949E-4</v>
      </c>
      <c r="AR30">
        <v>3.8440550141856253E-2</v>
      </c>
      <c r="AS30">
        <f t="shared" si="8"/>
        <v>0.12635263871999999</v>
      </c>
      <c r="AT30">
        <v>68</v>
      </c>
      <c r="AU30">
        <v>1.395100710278306E-3</v>
      </c>
      <c r="AV30">
        <v>-3.0898921062805121E-3</v>
      </c>
      <c r="AW30">
        <v>3.6685680818117149E-2</v>
      </c>
      <c r="AX30">
        <f t="shared" si="9"/>
        <v>0.12635263871999999</v>
      </c>
      <c r="AY30">
        <v>68</v>
      </c>
      <c r="AZ30">
        <v>4.9123770452889678E-3</v>
      </c>
      <c r="BA30">
        <v>2.256824852970568E-3</v>
      </c>
      <c r="BB30">
        <v>3.43444006145006E-2</v>
      </c>
      <c r="BC30">
        <f t="shared" si="10"/>
        <v>0.12635263871999999</v>
      </c>
      <c r="BD30">
        <v>68</v>
      </c>
      <c r="BE30">
        <v>-2.7430802707816091E-3</v>
      </c>
      <c r="BF30">
        <v>-2.7546016162345831E-3</v>
      </c>
      <c r="BG30">
        <v>0.12572709279089811</v>
      </c>
      <c r="BH30">
        <f t="shared" si="11"/>
        <v>0.12635263871999999</v>
      </c>
      <c r="BI30">
        <v>68</v>
      </c>
      <c r="BJ30">
        <v>-4.4651719559117564E-3</v>
      </c>
      <c r="BK30">
        <v>4.9292575595566816E-3</v>
      </c>
      <c r="BL30">
        <v>0.1115447356962453</v>
      </c>
      <c r="BM30">
        <f t="shared" si="12"/>
        <v>0.12635263871999999</v>
      </c>
      <c r="BN30">
        <v>68</v>
      </c>
      <c r="BO30">
        <v>2.969276650231183E-3</v>
      </c>
      <c r="BP30">
        <v>4.67754527264444E-3</v>
      </c>
      <c r="BQ30">
        <v>0.10995109232316171</v>
      </c>
      <c r="BR30">
        <f t="shared" si="13"/>
        <v>0.12635263871999999</v>
      </c>
    </row>
    <row r="31" spans="1:70" x14ac:dyDescent="0.4">
      <c r="A31">
        <v>69</v>
      </c>
      <c r="B31">
        <v>7.3174293596761754E-3</v>
      </c>
      <c r="C31">
        <v>-9.3136614791733477E-3</v>
      </c>
      <c r="D31">
        <v>7.2869564142979334E-2</v>
      </c>
      <c r="E31">
        <f t="shared" si="0"/>
        <v>0.12635263871999999</v>
      </c>
      <c r="F31">
        <v>69</v>
      </c>
      <c r="G31">
        <v>-9.1588801013218514E-4</v>
      </c>
      <c r="H31">
        <v>-2.8296112969395651E-3</v>
      </c>
      <c r="I31">
        <v>6.2749333873432553E-2</v>
      </c>
      <c r="J31">
        <f t="shared" si="1"/>
        <v>0.12635263871999999</v>
      </c>
      <c r="K31">
        <v>69</v>
      </c>
      <c r="L31">
        <v>-1.094400513110208E-2</v>
      </c>
      <c r="M31">
        <v>9.1971493642304574E-4</v>
      </c>
      <c r="N31">
        <v>6.1997078039744288E-2</v>
      </c>
      <c r="O31">
        <f t="shared" si="2"/>
        <v>0.12635263871999999</v>
      </c>
      <c r="P31">
        <v>69</v>
      </c>
      <c r="Q31">
        <v>-3.413911198251181E-3</v>
      </c>
      <c r="R31">
        <v>-4.1078624959071438E-3</v>
      </c>
      <c r="S31">
        <v>7.1731680810737636E-2</v>
      </c>
      <c r="T31">
        <f t="shared" si="3"/>
        <v>0.12635263871999999</v>
      </c>
      <c r="U31">
        <v>69</v>
      </c>
      <c r="V31">
        <v>-2.6792679740102539E-3</v>
      </c>
      <c r="W31">
        <v>-1.6281276448431379E-3</v>
      </c>
      <c r="X31">
        <v>8.4768669995113066E-2</v>
      </c>
      <c r="Y31">
        <f t="shared" si="4"/>
        <v>0.12635263871999999</v>
      </c>
      <c r="Z31">
        <v>69</v>
      </c>
      <c r="AA31">
        <v>1.2237504639431939E-2</v>
      </c>
      <c r="AB31">
        <v>8.1622680657394086E-4</v>
      </c>
      <c r="AC31">
        <v>7.1258792199144869E-2</v>
      </c>
      <c r="AD31">
        <f t="shared" si="5"/>
        <v>0.12635263871999999</v>
      </c>
      <c r="AE31">
        <v>69</v>
      </c>
      <c r="AF31">
        <v>-5.2603636456173197E-3</v>
      </c>
      <c r="AG31">
        <v>-9.7875660791507386E-4</v>
      </c>
      <c r="AH31">
        <v>4.7770950420175567E-2</v>
      </c>
      <c r="AI31">
        <f t="shared" si="6"/>
        <v>0.12635263871999999</v>
      </c>
      <c r="AJ31">
        <v>69</v>
      </c>
      <c r="AK31">
        <v>1.41910065838632E-3</v>
      </c>
      <c r="AL31">
        <v>-2.9914663339713132E-3</v>
      </c>
      <c r="AM31">
        <v>5.4653804328077017E-2</v>
      </c>
      <c r="AN31">
        <f t="shared" si="7"/>
        <v>0.12635263871999999</v>
      </c>
      <c r="AO31">
        <v>69</v>
      </c>
      <c r="AP31">
        <v>-6.9455932204074344E-3</v>
      </c>
      <c r="AQ31">
        <v>8.5151928176963355E-3</v>
      </c>
      <c r="AR31">
        <v>4.3685054929432698E-2</v>
      </c>
      <c r="AS31">
        <f t="shared" si="8"/>
        <v>0.12635263871999999</v>
      </c>
      <c r="AT31">
        <v>69</v>
      </c>
      <c r="AU31">
        <v>-7.6054181538541153E-3</v>
      </c>
      <c r="AV31">
        <v>5.5577636588333536E-3</v>
      </c>
      <c r="AW31">
        <v>3.1786271695831168E-2</v>
      </c>
      <c r="AX31">
        <f t="shared" si="9"/>
        <v>0.12635263871999999</v>
      </c>
      <c r="AY31">
        <v>69</v>
      </c>
      <c r="AZ31">
        <v>8.3412592068108802E-4</v>
      </c>
      <c r="BA31">
        <v>7.2172200044827864E-3</v>
      </c>
      <c r="BB31">
        <v>2.5507578415256901E-2</v>
      </c>
      <c r="BC31">
        <f t="shared" si="10"/>
        <v>0.12635263871999999</v>
      </c>
      <c r="BD31">
        <v>69</v>
      </c>
      <c r="BE31">
        <v>5.0394565039299953E-3</v>
      </c>
      <c r="BF31">
        <v>-1.18494902942648E-4</v>
      </c>
      <c r="BG31">
        <v>0.10687278372903</v>
      </c>
      <c r="BH31">
        <f t="shared" si="11"/>
        <v>0.12635263871999999</v>
      </c>
      <c r="BI31">
        <v>69</v>
      </c>
      <c r="BJ31">
        <v>5.0706468752587178E-3</v>
      </c>
      <c r="BK31">
        <v>-2.9248619218349512E-3</v>
      </c>
      <c r="BL31">
        <v>9.9398974080519675E-2</v>
      </c>
      <c r="BM31">
        <f t="shared" si="12"/>
        <v>0.12635263871999999</v>
      </c>
      <c r="BN31">
        <v>69</v>
      </c>
      <c r="BO31">
        <v>-2.2377487444555592E-3</v>
      </c>
      <c r="BP31">
        <v>-4.0457179144722374E-3</v>
      </c>
      <c r="BQ31">
        <v>8.4939368047808161E-2</v>
      </c>
      <c r="BR31">
        <f t="shared" si="13"/>
        <v>0.12635263871999999</v>
      </c>
    </row>
    <row r="32" spans="1:70" x14ac:dyDescent="0.4">
      <c r="A32">
        <v>70</v>
      </c>
      <c r="B32">
        <v>4.4140540870615192E-3</v>
      </c>
      <c r="C32">
        <v>2.0485382442354531E-4</v>
      </c>
      <c r="D32">
        <v>7.0783392989111002E-2</v>
      </c>
      <c r="E32">
        <f>(1.4^2-0.5^2)*3.1416*0.5*4.8*10^(-3)*9.8</f>
        <v>0.12635263871999999</v>
      </c>
      <c r="F32">
        <v>70</v>
      </c>
      <c r="G32">
        <v>-2.8049577996476162E-3</v>
      </c>
      <c r="H32">
        <v>5.2984423512510547E-3</v>
      </c>
      <c r="I32">
        <v>6.3872588799362404E-2</v>
      </c>
      <c r="J32">
        <f t="shared" si="1"/>
        <v>0.12635263871999999</v>
      </c>
      <c r="K32">
        <v>70</v>
      </c>
      <c r="L32">
        <v>-2.6012010744974889E-3</v>
      </c>
      <c r="M32">
        <v>6.8536257312572504E-3</v>
      </c>
      <c r="N32">
        <v>7.5556951917830031E-2</v>
      </c>
      <c r="O32">
        <f t="shared" si="2"/>
        <v>0.12635263871999999</v>
      </c>
      <c r="P32">
        <v>70</v>
      </c>
      <c r="Q32">
        <v>-1.143021266209792E-2</v>
      </c>
      <c r="R32">
        <v>-8.6806581108650319E-4</v>
      </c>
      <c r="S32">
        <v>6.4699997359159142E-2</v>
      </c>
      <c r="T32">
        <f t="shared" si="3"/>
        <v>0.12635263871999999</v>
      </c>
      <c r="U32">
        <v>70</v>
      </c>
      <c r="V32">
        <v>-1.3964669926025189E-3</v>
      </c>
      <c r="W32">
        <v>1.7366059613924711E-3</v>
      </c>
      <c r="X32">
        <v>7.771047115877916E-2</v>
      </c>
      <c r="Y32">
        <f t="shared" si="4"/>
        <v>0.12635263871999999</v>
      </c>
      <c r="Z32">
        <v>70</v>
      </c>
      <c r="AA32">
        <v>-6.0382329293586882E-3</v>
      </c>
      <c r="AB32">
        <v>3.2070515443542121E-3</v>
      </c>
      <c r="AC32">
        <v>6.6755421872779316E-2</v>
      </c>
      <c r="AD32">
        <f t="shared" si="5"/>
        <v>0.12635263871999999</v>
      </c>
      <c r="AE32">
        <v>70</v>
      </c>
      <c r="AF32">
        <v>-7.3703592097113437E-3</v>
      </c>
      <c r="AG32">
        <v>-8.6752374747999343E-3</v>
      </c>
      <c r="AH32">
        <v>3.3438871995745093E-2</v>
      </c>
      <c r="AI32">
        <f t="shared" si="6"/>
        <v>0.12635263871999999</v>
      </c>
      <c r="AJ32">
        <v>70</v>
      </c>
      <c r="AK32">
        <v>1.323651779415393E-5</v>
      </c>
      <c r="AL32">
        <v>3.9330785136353257E-3</v>
      </c>
      <c r="AM32">
        <v>4.4985205579862797E-2</v>
      </c>
      <c r="AN32">
        <f t="shared" si="7"/>
        <v>0.12635263871999999</v>
      </c>
      <c r="AO32">
        <v>70</v>
      </c>
      <c r="AP32">
        <v>3.2073887154544802E-3</v>
      </c>
      <c r="AQ32">
        <v>3.6443949675697231E-3</v>
      </c>
      <c r="AR32">
        <v>6.0485269879334592E-2</v>
      </c>
      <c r="AS32">
        <f t="shared" si="8"/>
        <v>0.12635263871999999</v>
      </c>
      <c r="AT32">
        <v>70</v>
      </c>
      <c r="AU32">
        <v>-6.3742434069979639E-3</v>
      </c>
      <c r="AV32">
        <v>3.8865997482124162E-3</v>
      </c>
      <c r="AW32">
        <v>4.4071033381313199E-2</v>
      </c>
      <c r="AX32">
        <f t="shared" si="9"/>
        <v>0.12635263871999999</v>
      </c>
      <c r="AY32">
        <v>70</v>
      </c>
      <c r="AZ32">
        <v>-2.6833678732294331E-3</v>
      </c>
      <c r="BA32">
        <v>3.4153273299390442E-4</v>
      </c>
      <c r="BB32">
        <v>3.1159835268261209E-2</v>
      </c>
      <c r="BC32">
        <f t="shared" si="10"/>
        <v>0.12635263871999999</v>
      </c>
      <c r="BD32">
        <v>70</v>
      </c>
      <c r="BE32">
        <v>8.3133088846281764E-3</v>
      </c>
      <c r="BF32">
        <v>-5.6513970523637174E-3</v>
      </c>
      <c r="BG32">
        <v>0.11653556316184339</v>
      </c>
      <c r="BH32">
        <f t="shared" si="11"/>
        <v>0.12635263871999999</v>
      </c>
      <c r="BI32">
        <v>70</v>
      </c>
      <c r="BJ32">
        <v>-4.1560670713130096E-3</v>
      </c>
      <c r="BK32">
        <v>-8.9608049020297505E-5</v>
      </c>
      <c r="BL32">
        <v>9.5538296806446835E-2</v>
      </c>
      <c r="BM32">
        <f t="shared" si="12"/>
        <v>0.12635263871999999</v>
      </c>
      <c r="BN32">
        <v>70</v>
      </c>
      <c r="BO32">
        <v>-1.0086861205823821E-2</v>
      </c>
      <c r="BP32">
        <v>2.2583028414231801E-3</v>
      </c>
      <c r="BQ32">
        <v>9.1331575780535773E-2</v>
      </c>
      <c r="BR32">
        <f t="shared" si="13"/>
        <v>0.12635263871999999</v>
      </c>
    </row>
    <row r="33" spans="1:66" x14ac:dyDescent="0.4">
      <c r="A33"/>
    </row>
    <row r="34" spans="1:66" x14ac:dyDescent="0.4">
      <c r="A34" t="s">
        <v>62</v>
      </c>
      <c r="F34" t="s">
        <v>63</v>
      </c>
      <c r="K34" t="s">
        <v>64</v>
      </c>
      <c r="P34" t="s">
        <v>65</v>
      </c>
      <c r="U34" t="s">
        <v>66</v>
      </c>
      <c r="Z34" t="s">
        <v>67</v>
      </c>
      <c r="AE34" t="s">
        <v>68</v>
      </c>
      <c r="AJ34" t="s">
        <v>69</v>
      </c>
      <c r="AO34" t="s">
        <v>70</v>
      </c>
      <c r="AT34" t="s">
        <v>71</v>
      </c>
      <c r="AY34" t="s">
        <v>72</v>
      </c>
      <c r="BD34" t="s">
        <v>73</v>
      </c>
      <c r="BI34" t="s">
        <v>74</v>
      </c>
      <c r="BN34" t="s">
        <v>28</v>
      </c>
    </row>
    <row r="35" spans="1:66" x14ac:dyDescent="0.4">
      <c r="A35">
        <f>MAX(D2:D32)-E2</f>
        <v>5.2326837866621817E-2</v>
      </c>
      <c r="F35">
        <f>MAX(I2:I32)-J2</f>
        <v>4.1846978031161997E-2</v>
      </c>
      <c r="K35">
        <f>MAX(N2:N32)-O2</f>
        <v>2.4046950357767494E-2</v>
      </c>
      <c r="P35">
        <f>MAX(S2:S32)-T2</f>
        <v>1.1998758658080005E-2</v>
      </c>
      <c r="U35">
        <f>MAX(X2:X32)-Y2</f>
        <v>4.0761308791002204E-3</v>
      </c>
      <c r="Z35">
        <f>MAX(AC2:AC32)-AD2</f>
        <v>-5.0055780803328898E-3</v>
      </c>
      <c r="AE35">
        <f>MAX(AH2:AH32)-AI2</f>
        <v>-1.2979408896388878E-3</v>
      </c>
      <c r="AJ35">
        <f>MAX(AM2:AM32)-AN2</f>
        <v>-2.4550066544082288E-2</v>
      </c>
      <c r="AO35">
        <f>MAX(AR2:AR32)-AS2</f>
        <v>-3.2336272933523078E-2</v>
      </c>
      <c r="AT35">
        <f>MAX(AW2:AW32)-AX2</f>
        <v>-4.2102747030228968E-2</v>
      </c>
      <c r="AY35">
        <f>MAX(BB2:BB32)-BC2</f>
        <v>-5.5941238029302648E-2</v>
      </c>
      <c r="BD35">
        <f>MAX(BG2:BG32)-BH2</f>
        <v>0.18571830530469843</v>
      </c>
      <c r="BI35">
        <f>MAX(BL2:BL32)-BM2</f>
        <v>0.15990165548739052</v>
      </c>
      <c r="BN35">
        <f>MAX(BQ2:BQ32)-BR2</f>
        <v>0.11817794027874962</v>
      </c>
    </row>
    <row r="47" spans="1:66" x14ac:dyDescent="0.4">
      <c r="B47">
        <v>0</v>
      </c>
    </row>
    <row r="48" spans="1:66" x14ac:dyDescent="0.4">
      <c r="B48">
        <v>1</v>
      </c>
    </row>
    <row r="49" spans="2:5" x14ac:dyDescent="0.4">
      <c r="B49">
        <v>5</v>
      </c>
    </row>
    <row r="50" spans="2:5" x14ac:dyDescent="0.4">
      <c r="B50">
        <v>10</v>
      </c>
    </row>
    <row r="51" spans="2:5" x14ac:dyDescent="0.4">
      <c r="B51">
        <v>15</v>
      </c>
      <c r="C51">
        <f t="shared" ref="C51:C61" si="14">E51+(1.4^2-0.5^2)*3.1416*0.5*4.8*10^(-3)*9.8</f>
        <v>0.17867947658662181</v>
      </c>
      <c r="E51">
        <f>A35</f>
        <v>5.2326837866621817E-2</v>
      </c>
    </row>
    <row r="52" spans="2:5" x14ac:dyDescent="0.4">
      <c r="B52">
        <v>16</v>
      </c>
      <c r="C52">
        <f t="shared" si="14"/>
        <v>0.16819961675116199</v>
      </c>
      <c r="E52">
        <f>F35</f>
        <v>4.1846978031161997E-2</v>
      </c>
    </row>
    <row r="53" spans="2:5" x14ac:dyDescent="0.4">
      <c r="B53">
        <v>17</v>
      </c>
      <c r="C53">
        <f t="shared" si="14"/>
        <v>0.15039958907776749</v>
      </c>
      <c r="E53">
        <f>K35</f>
        <v>2.4046950357767494E-2</v>
      </c>
    </row>
    <row r="54" spans="2:5" x14ac:dyDescent="0.4">
      <c r="B54">
        <v>18</v>
      </c>
      <c r="C54">
        <f t="shared" si="14"/>
        <v>0.13835139737808</v>
      </c>
      <c r="E54">
        <f>P35</f>
        <v>1.1998758658080005E-2</v>
      </c>
    </row>
    <row r="55" spans="2:5" x14ac:dyDescent="0.4">
      <c r="B55">
        <v>19</v>
      </c>
      <c r="C55">
        <f t="shared" si="14"/>
        <v>0.13042876959910021</v>
      </c>
      <c r="E55">
        <f>U35</f>
        <v>4.0761308791002204E-3</v>
      </c>
    </row>
    <row r="56" spans="2:5" x14ac:dyDescent="0.4">
      <c r="B56">
        <v>20</v>
      </c>
      <c r="C56">
        <f t="shared" si="14"/>
        <v>0.1213470606396671</v>
      </c>
      <c r="E56">
        <f>Z35</f>
        <v>-5.0055780803328898E-3</v>
      </c>
    </row>
    <row r="57" spans="2:5" x14ac:dyDescent="0.4">
      <c r="B57">
        <v>21</v>
      </c>
      <c r="C57">
        <f t="shared" si="14"/>
        <v>0.12505469783036111</v>
      </c>
      <c r="E57">
        <f>AE35</f>
        <v>-1.2979408896388878E-3</v>
      </c>
    </row>
    <row r="58" spans="2:5" x14ac:dyDescent="0.4">
      <c r="B58">
        <v>22</v>
      </c>
      <c r="C58">
        <f t="shared" si="14"/>
        <v>0.1018025721759177</v>
      </c>
      <c r="E58">
        <f>AJ35</f>
        <v>-2.4550066544082288E-2</v>
      </c>
    </row>
    <row r="59" spans="2:5" x14ac:dyDescent="0.4">
      <c r="B59">
        <v>23</v>
      </c>
      <c r="C59">
        <f t="shared" si="14"/>
        <v>9.4016365786476916E-2</v>
      </c>
      <c r="E59">
        <f>AO35</f>
        <v>-3.2336272933523078E-2</v>
      </c>
    </row>
    <row r="60" spans="2:5" x14ac:dyDescent="0.4">
      <c r="B60">
        <v>24</v>
      </c>
      <c r="C60">
        <f t="shared" si="14"/>
        <v>8.4249891689771025E-2</v>
      </c>
      <c r="E60">
        <f>AT35</f>
        <v>-4.2102747030228968E-2</v>
      </c>
    </row>
    <row r="61" spans="2:5" x14ac:dyDescent="0.4">
      <c r="B61">
        <v>25</v>
      </c>
      <c r="C61">
        <f t="shared" si="14"/>
        <v>7.0411400690697346E-2</v>
      </c>
      <c r="E61">
        <f>AY35</f>
        <v>-5.5941238029302648E-2</v>
      </c>
    </row>
  </sheetData>
  <phoneticPr fontId="1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AI34"/>
  <sheetViews>
    <sheetView topLeftCell="A13" workbookViewId="0">
      <selection activeCell="Q33" sqref="A33:XFD33"/>
    </sheetView>
  </sheetViews>
  <sheetFormatPr defaultRowHeight="18.75" x14ac:dyDescent="0.4"/>
  <sheetData>
    <row r="1" spans="1:35" x14ac:dyDescent="0.4">
      <c r="A1" t="s">
        <v>0</v>
      </c>
      <c r="B1" t="s">
        <v>1</v>
      </c>
      <c r="C1" t="s">
        <v>2</v>
      </c>
      <c r="D1" t="s">
        <v>3</v>
      </c>
      <c r="E1">
        <v>1</v>
      </c>
      <c r="F1" t="s">
        <v>0</v>
      </c>
      <c r="G1" t="s">
        <v>1</v>
      </c>
      <c r="H1" t="s">
        <v>2</v>
      </c>
      <c r="I1" t="s">
        <v>3</v>
      </c>
      <c r="J1">
        <v>2</v>
      </c>
      <c r="K1" t="s">
        <v>0</v>
      </c>
      <c r="L1" t="s">
        <v>1</v>
      </c>
      <c r="M1" t="s">
        <v>2</v>
      </c>
      <c r="N1" t="s">
        <v>3</v>
      </c>
      <c r="O1">
        <v>3</v>
      </c>
      <c r="P1" t="s">
        <v>0</v>
      </c>
      <c r="Q1" t="s">
        <v>1</v>
      </c>
      <c r="R1" t="s">
        <v>2</v>
      </c>
      <c r="S1" t="s">
        <v>3</v>
      </c>
      <c r="T1">
        <v>4</v>
      </c>
      <c r="U1" t="s">
        <v>0</v>
      </c>
      <c r="V1" t="s">
        <v>1</v>
      </c>
      <c r="W1" t="s">
        <v>2</v>
      </c>
      <c r="X1" t="s">
        <v>3</v>
      </c>
      <c r="Y1">
        <v>5</v>
      </c>
      <c r="Z1" t="s">
        <v>0</v>
      </c>
      <c r="AA1" t="s">
        <v>1</v>
      </c>
      <c r="AB1" t="s">
        <v>2</v>
      </c>
      <c r="AC1" t="s">
        <v>3</v>
      </c>
      <c r="AD1" s="2">
        <v>6</v>
      </c>
      <c r="AE1" t="s">
        <v>0</v>
      </c>
      <c r="AF1" t="s">
        <v>1</v>
      </c>
      <c r="AG1" t="s">
        <v>2</v>
      </c>
      <c r="AH1" t="s">
        <v>3</v>
      </c>
      <c r="AI1">
        <v>7</v>
      </c>
    </row>
    <row r="2" spans="1:35" x14ac:dyDescent="0.4">
      <c r="A2">
        <v>40</v>
      </c>
      <c r="B2">
        <v>-1.2854535642102351E-2</v>
      </c>
      <c r="C2">
        <v>-8.0228200891076396E-3</v>
      </c>
      <c r="D2">
        <v>2.6994644133454399E-2</v>
      </c>
      <c r="F2">
        <v>40</v>
      </c>
      <c r="G2">
        <v>-1.858740946887405E-2</v>
      </c>
      <c r="H2">
        <v>4.087636469806223E-3</v>
      </c>
      <c r="I2">
        <v>2.4803119511129821E-2</v>
      </c>
      <c r="K2">
        <v>40</v>
      </c>
      <c r="L2">
        <v>-3.5144438322339863E-2</v>
      </c>
      <c r="M2">
        <v>-7.2424435833682542E-3</v>
      </c>
      <c r="N2">
        <v>3.098494846910619E-2</v>
      </c>
      <c r="P2">
        <v>40</v>
      </c>
      <c r="Q2">
        <v>2.96153993140654E-3</v>
      </c>
      <c r="R2">
        <v>5.7037474283478989E-4</v>
      </c>
      <c r="S2">
        <v>1.6476174914662769E-2</v>
      </c>
      <c r="U2">
        <v>40</v>
      </c>
      <c r="V2">
        <v>2.9623723704142051E-2</v>
      </c>
      <c r="W2">
        <v>-7.1305588901655337E-3</v>
      </c>
      <c r="X2">
        <v>3.1841783000951737E-2</v>
      </c>
      <c r="Z2">
        <v>40</v>
      </c>
      <c r="AA2">
        <v>2.7763769679924111E-2</v>
      </c>
      <c r="AB2">
        <v>-2.56988736044419E-3</v>
      </c>
      <c r="AC2">
        <v>4.5351328981115928E-2</v>
      </c>
      <c r="AD2">
        <f t="shared" ref="AD2:AD32" si="0">-AA2</f>
        <v>-2.7763769679924111E-2</v>
      </c>
      <c r="AE2">
        <v>40</v>
      </c>
      <c r="AF2">
        <v>-2.0870706661684291E-4</v>
      </c>
      <c r="AG2">
        <v>-2.578147016845458E-3</v>
      </c>
      <c r="AH2">
        <v>3.4199860882126322E-2</v>
      </c>
    </row>
    <row r="3" spans="1:35" x14ac:dyDescent="0.4">
      <c r="A3">
        <v>41</v>
      </c>
      <c r="B3">
        <v>-1.0847644973238941E-2</v>
      </c>
      <c r="C3">
        <v>-2.1345901516952111E-3</v>
      </c>
      <c r="D3">
        <v>5.639222518603846E-2</v>
      </c>
      <c r="F3">
        <v>41</v>
      </c>
      <c r="G3">
        <v>-1.9979525308877071E-2</v>
      </c>
      <c r="H3">
        <v>1.617130939341829E-3</v>
      </c>
      <c r="I3">
        <v>4.7606398474533448E-2</v>
      </c>
      <c r="K3">
        <v>41</v>
      </c>
      <c r="L3">
        <v>-2.8907917179351879E-2</v>
      </c>
      <c r="M3">
        <v>4.7691069073518997E-3</v>
      </c>
      <c r="N3">
        <v>4.0436426985791973E-2</v>
      </c>
      <c r="P3">
        <v>41</v>
      </c>
      <c r="Q3">
        <v>8.1907439706583804E-3</v>
      </c>
      <c r="R3">
        <v>6.5567341492681151E-4</v>
      </c>
      <c r="S3">
        <v>5.2582048567044251E-2</v>
      </c>
      <c r="U3">
        <v>41</v>
      </c>
      <c r="V3">
        <v>1.303355403110901E-2</v>
      </c>
      <c r="W3">
        <v>5.2554003487907544E-4</v>
      </c>
      <c r="X3">
        <v>5.4247650666469353E-2</v>
      </c>
      <c r="Z3">
        <v>41</v>
      </c>
      <c r="AA3">
        <v>3.5022977510533113E-2</v>
      </c>
      <c r="AB3">
        <v>-5.9483763065109087E-3</v>
      </c>
      <c r="AC3">
        <v>5.5766293971942597E-2</v>
      </c>
      <c r="AD3">
        <f t="shared" si="0"/>
        <v>-3.5022977510533113E-2</v>
      </c>
      <c r="AE3">
        <v>41</v>
      </c>
      <c r="AF3">
        <v>2.4634459413991322E-4</v>
      </c>
      <c r="AG3">
        <v>-3.0469792792431989E-3</v>
      </c>
      <c r="AH3">
        <v>6.0822338969947383E-2</v>
      </c>
    </row>
    <row r="4" spans="1:35" x14ac:dyDescent="0.4">
      <c r="A4">
        <v>42</v>
      </c>
      <c r="B4">
        <v>-6.5856755751773841E-3</v>
      </c>
      <c r="C4">
        <v>1.918911627645042E-3</v>
      </c>
      <c r="D4">
        <v>6.8452274801650476E-2</v>
      </c>
      <c r="F4">
        <v>42</v>
      </c>
      <c r="G4">
        <v>-2.2979381186642021E-2</v>
      </c>
      <c r="H4">
        <v>1.5756020270288849E-3</v>
      </c>
      <c r="I4">
        <v>6.5898798764259955E-2</v>
      </c>
      <c r="K4">
        <v>42</v>
      </c>
      <c r="L4">
        <v>-2.9286851933590211E-2</v>
      </c>
      <c r="M4">
        <v>2.1666799302527779E-3</v>
      </c>
      <c r="N4">
        <v>5.9083774791994753E-2</v>
      </c>
      <c r="P4">
        <v>42</v>
      </c>
      <c r="Q4">
        <v>1.783438265002992E-3</v>
      </c>
      <c r="R4">
        <v>1.5632767189368269E-3</v>
      </c>
      <c r="S4">
        <v>7.7380739488394051E-2</v>
      </c>
      <c r="U4">
        <v>42</v>
      </c>
      <c r="V4">
        <v>1.136087393851486E-2</v>
      </c>
      <c r="W4">
        <v>-3.878296186420604E-3</v>
      </c>
      <c r="X4">
        <v>6.1685518791991432E-2</v>
      </c>
      <c r="Z4">
        <v>42</v>
      </c>
      <c r="AA4">
        <v>1.8993661243610689E-2</v>
      </c>
      <c r="AB4">
        <v>2.4351314661339128E-3</v>
      </c>
      <c r="AC4">
        <v>6.0992280352834577E-2</v>
      </c>
      <c r="AD4">
        <f t="shared" si="0"/>
        <v>-1.8993661243610689E-2</v>
      </c>
      <c r="AE4">
        <v>42</v>
      </c>
      <c r="AF4">
        <v>-8.6071842767111266E-3</v>
      </c>
      <c r="AG4">
        <v>-4.3354379996047229E-3</v>
      </c>
      <c r="AH4">
        <v>4.502312776661694E-2</v>
      </c>
    </row>
    <row r="5" spans="1:35" x14ac:dyDescent="0.4">
      <c r="A5">
        <v>43</v>
      </c>
      <c r="B5">
        <v>-6.9179942990557283E-3</v>
      </c>
      <c r="C5">
        <v>4.257562465152338E-3</v>
      </c>
      <c r="D5">
        <v>7.9443055356042888E-2</v>
      </c>
      <c r="F5">
        <v>43</v>
      </c>
      <c r="G5">
        <v>-9.3636596525732505E-3</v>
      </c>
      <c r="H5">
        <v>1.4389392917316191E-3</v>
      </c>
      <c r="I5">
        <v>7.5660831480284296E-2</v>
      </c>
      <c r="K5">
        <v>43</v>
      </c>
      <c r="L5">
        <v>-2.183367012292687E-2</v>
      </c>
      <c r="M5">
        <v>-5.0240232529314751E-3</v>
      </c>
      <c r="N5">
        <v>7.1463130599517311E-2</v>
      </c>
      <c r="P5">
        <v>43</v>
      </c>
      <c r="Q5">
        <v>1.1349616663266881E-2</v>
      </c>
      <c r="R5">
        <v>3.4989244020415728E-4</v>
      </c>
      <c r="S5">
        <v>9.3852340146463542E-2</v>
      </c>
      <c r="U5">
        <v>43</v>
      </c>
      <c r="V5">
        <v>2.0534115796000271E-2</v>
      </c>
      <c r="W5">
        <v>3.8253976465684489E-3</v>
      </c>
      <c r="X5">
        <v>8.5999954306860443E-2</v>
      </c>
      <c r="Z5">
        <v>43</v>
      </c>
      <c r="AA5">
        <v>1.82769547189108E-2</v>
      </c>
      <c r="AB5">
        <v>-2.3209411676095998E-3</v>
      </c>
      <c r="AC5">
        <v>8.107469259057011E-2</v>
      </c>
      <c r="AD5">
        <f t="shared" si="0"/>
        <v>-1.82769547189108E-2</v>
      </c>
      <c r="AE5">
        <v>43</v>
      </c>
      <c r="AF5">
        <v>3.1572079100111727E-4</v>
      </c>
      <c r="AG5">
        <v>-7.6975941089418307E-3</v>
      </c>
      <c r="AH5">
        <v>8.9528846529615722E-2</v>
      </c>
    </row>
    <row r="6" spans="1:35" x14ac:dyDescent="0.4">
      <c r="A6">
        <v>44</v>
      </c>
      <c r="B6">
        <v>-5.4661357546708844E-3</v>
      </c>
      <c r="C6">
        <v>3.1714294436359621E-3</v>
      </c>
      <c r="D6">
        <v>0.10335500670203469</v>
      </c>
      <c r="F6">
        <v>44</v>
      </c>
      <c r="G6">
        <v>-8.0133222001829568E-3</v>
      </c>
      <c r="H6">
        <v>7.1856506838825088E-3</v>
      </c>
      <c r="I6">
        <v>9.8852840148921289E-2</v>
      </c>
      <c r="K6">
        <v>44</v>
      </c>
      <c r="L6">
        <v>-1.436431060507304E-2</v>
      </c>
      <c r="M6">
        <v>-1.652623880940984E-3</v>
      </c>
      <c r="N6">
        <v>8.6109113489752559E-2</v>
      </c>
      <c r="P6">
        <v>44</v>
      </c>
      <c r="Q6">
        <v>5.843224655453198E-3</v>
      </c>
      <c r="R6">
        <v>-1.9145266761614859E-3</v>
      </c>
      <c r="S6">
        <v>9.1955196332759725E-2</v>
      </c>
      <c r="U6">
        <v>44</v>
      </c>
      <c r="V6">
        <v>7.991908917674E-3</v>
      </c>
      <c r="W6">
        <v>-2.784510339261291E-3</v>
      </c>
      <c r="X6">
        <v>0.1013008585463417</v>
      </c>
      <c r="Z6">
        <v>44</v>
      </c>
      <c r="AA6">
        <v>2.041776924207624E-2</v>
      </c>
      <c r="AB6">
        <v>-8.2774060480731437E-3</v>
      </c>
      <c r="AC6">
        <v>7.7646384940487603E-2</v>
      </c>
      <c r="AD6">
        <f t="shared" si="0"/>
        <v>-2.041776924207624E-2</v>
      </c>
      <c r="AE6">
        <v>44</v>
      </c>
      <c r="AF6">
        <v>1.7749367036885E-3</v>
      </c>
      <c r="AG6">
        <v>6.2749120110787678E-3</v>
      </c>
      <c r="AH6">
        <v>9.0063445455287966E-2</v>
      </c>
    </row>
    <row r="7" spans="1:35" x14ac:dyDescent="0.4">
      <c r="A7">
        <v>45</v>
      </c>
      <c r="B7">
        <v>-5.9826272401281161E-3</v>
      </c>
      <c r="C7">
        <v>3.2170874957690633E-4</v>
      </c>
      <c r="D7">
        <v>0.1021220288173704</v>
      </c>
      <c r="F7">
        <v>45</v>
      </c>
      <c r="G7">
        <v>-1.2877951561276571E-2</v>
      </c>
      <c r="H7">
        <v>9.6407094007775309E-4</v>
      </c>
      <c r="I7">
        <v>0.1054195941761592</v>
      </c>
      <c r="K7">
        <v>45</v>
      </c>
      <c r="L7">
        <v>-2.283506717009277E-2</v>
      </c>
      <c r="M7">
        <v>-8.122197144607231E-4</v>
      </c>
      <c r="N7">
        <v>0.1003577794404983</v>
      </c>
      <c r="P7">
        <v>45</v>
      </c>
      <c r="Q7">
        <v>1.484792915136253E-3</v>
      </c>
      <c r="R7">
        <v>8.2582011228002708E-4</v>
      </c>
      <c r="S7">
        <v>0.1105429605436352</v>
      </c>
      <c r="U7">
        <v>45</v>
      </c>
      <c r="V7">
        <v>1.1212694007E-2</v>
      </c>
      <c r="W7">
        <v>-3.7927407088833658E-3</v>
      </c>
      <c r="X7">
        <v>0.1064107301220558</v>
      </c>
      <c r="Z7">
        <v>45</v>
      </c>
      <c r="AA7">
        <v>1.4484644237873909E-2</v>
      </c>
      <c r="AB7">
        <v>-1.6847479134255311E-3</v>
      </c>
      <c r="AC7">
        <v>0.1085490478320901</v>
      </c>
      <c r="AD7">
        <f t="shared" si="0"/>
        <v>-1.4484644237873909E-2</v>
      </c>
      <c r="AE7">
        <v>45</v>
      </c>
      <c r="AF7">
        <v>1.193221470238361E-3</v>
      </c>
      <c r="AG7">
        <v>-3.6698670038681981E-3</v>
      </c>
      <c r="AH7">
        <v>8.9409483795507297E-2</v>
      </c>
    </row>
    <row r="8" spans="1:35" x14ac:dyDescent="0.4">
      <c r="A8">
        <v>46</v>
      </c>
      <c r="B8">
        <v>-7.4572349992117824E-5</v>
      </c>
      <c r="C8">
        <v>5.4775445702850431E-3</v>
      </c>
      <c r="D8">
        <v>0.1002054318945413</v>
      </c>
      <c r="F8">
        <v>46</v>
      </c>
      <c r="G8">
        <v>-2.6060369259955471E-3</v>
      </c>
      <c r="H8">
        <v>-6.4659266841771033E-3</v>
      </c>
      <c r="I8">
        <v>0.1198933052456676</v>
      </c>
      <c r="K8">
        <v>46</v>
      </c>
      <c r="L8">
        <v>-1.390232347212886E-2</v>
      </c>
      <c r="M8">
        <v>-2.8263231857921971E-3</v>
      </c>
      <c r="N8">
        <v>0.11357376211961601</v>
      </c>
      <c r="P8">
        <v>46</v>
      </c>
      <c r="Q8">
        <v>7.748690564113282E-3</v>
      </c>
      <c r="R8">
        <v>3.2346079093926168E-3</v>
      </c>
      <c r="S8">
        <v>9.7452018407526E-2</v>
      </c>
      <c r="U8">
        <v>46</v>
      </c>
      <c r="V8">
        <v>1.3829407366218511E-2</v>
      </c>
      <c r="W8">
        <v>-4.4754395036648194E-3</v>
      </c>
      <c r="X8">
        <v>0.12060067616705181</v>
      </c>
      <c r="Z8">
        <v>46</v>
      </c>
      <c r="AA8">
        <v>2.140325399795389E-2</v>
      </c>
      <c r="AB8">
        <v>-1.4911470793298231E-3</v>
      </c>
      <c r="AC8">
        <v>0.1127829096054337</v>
      </c>
      <c r="AD8">
        <f t="shared" si="0"/>
        <v>-2.140325399795389E-2</v>
      </c>
      <c r="AE8">
        <v>46</v>
      </c>
      <c r="AF8">
        <v>1.880488179536061E-3</v>
      </c>
      <c r="AG8">
        <v>-3.7992580754660559E-3</v>
      </c>
      <c r="AH8">
        <v>0.10413065342079859</v>
      </c>
    </row>
    <row r="9" spans="1:35" x14ac:dyDescent="0.4">
      <c r="A9">
        <v>47</v>
      </c>
      <c r="B9">
        <v>-7.284403648117433E-3</v>
      </c>
      <c r="C9">
        <v>4.5410544964277141E-3</v>
      </c>
      <c r="D9">
        <v>0.1181620082081726</v>
      </c>
      <c r="F9">
        <v>47</v>
      </c>
      <c r="G9">
        <v>-7.0858373240552906E-4</v>
      </c>
      <c r="H9">
        <v>1.3339409455537219E-3</v>
      </c>
      <c r="I9">
        <v>0.13203059642957249</v>
      </c>
      <c r="K9">
        <v>47</v>
      </c>
      <c r="L9">
        <v>-1.3524252625478111E-2</v>
      </c>
      <c r="M9">
        <v>7.0892832377145859E-3</v>
      </c>
      <c r="N9">
        <v>9.6838506506399663E-2</v>
      </c>
      <c r="P9">
        <v>47</v>
      </c>
      <c r="Q9">
        <v>1.3214362842660379E-2</v>
      </c>
      <c r="R9">
        <v>-2.0766306469032479E-3</v>
      </c>
      <c r="S9">
        <v>0.12572156434217779</v>
      </c>
      <c r="U9">
        <v>47</v>
      </c>
      <c r="V9">
        <v>1.7626129986998879E-2</v>
      </c>
      <c r="W9">
        <v>3.5465146032922498E-4</v>
      </c>
      <c r="X9">
        <v>0.11250148563601491</v>
      </c>
      <c r="Z9">
        <v>47</v>
      </c>
      <c r="AA9">
        <v>1.409406392533067E-2</v>
      </c>
      <c r="AB9">
        <v>-2.14502365534786E-3</v>
      </c>
      <c r="AC9">
        <v>0.1210732234559863</v>
      </c>
      <c r="AD9">
        <f t="shared" si="0"/>
        <v>-1.409406392533067E-2</v>
      </c>
      <c r="AE9">
        <v>47</v>
      </c>
      <c r="AF9">
        <v>1.952883795699265E-3</v>
      </c>
      <c r="AG9">
        <v>3.9225698271240046E-3</v>
      </c>
      <c r="AH9">
        <v>0.1174769478445864</v>
      </c>
    </row>
    <row r="10" spans="1:35" x14ac:dyDescent="0.4">
      <c r="A10">
        <v>48</v>
      </c>
      <c r="B10">
        <v>4.7011653261926894E-3</v>
      </c>
      <c r="C10">
        <v>1.8735077036389049E-3</v>
      </c>
      <c r="D10">
        <v>0.1313362600487081</v>
      </c>
      <c r="F10">
        <v>48</v>
      </c>
      <c r="G10">
        <v>-5.8231635126732139E-3</v>
      </c>
      <c r="H10">
        <v>2.9398396495963711E-3</v>
      </c>
      <c r="I10">
        <v>0.1232160065014038</v>
      </c>
      <c r="K10">
        <v>48</v>
      </c>
      <c r="L10">
        <v>-1.1322714784625411E-2</v>
      </c>
      <c r="M10">
        <v>1.9567060053187839E-3</v>
      </c>
      <c r="N10">
        <v>0.1205281972092835</v>
      </c>
      <c r="P10">
        <v>48</v>
      </c>
      <c r="Q10">
        <v>4.5092192941619744E-3</v>
      </c>
      <c r="R10">
        <v>4.6054799697242176E-3</v>
      </c>
      <c r="S10">
        <v>0.12713499550711641</v>
      </c>
      <c r="U10">
        <v>48</v>
      </c>
      <c r="V10">
        <v>7.2567932570270673E-3</v>
      </c>
      <c r="W10">
        <v>7.3110528332253526E-3</v>
      </c>
      <c r="X10">
        <v>0.1190255601107687</v>
      </c>
      <c r="Z10">
        <v>48</v>
      </c>
      <c r="AA10">
        <v>1.194272237805853E-2</v>
      </c>
      <c r="AB10">
        <v>7.0901018799380644E-4</v>
      </c>
      <c r="AC10">
        <v>0.12828200514223551</v>
      </c>
      <c r="AD10">
        <f t="shared" si="0"/>
        <v>-1.194272237805853E-2</v>
      </c>
      <c r="AE10">
        <v>48</v>
      </c>
      <c r="AF10">
        <v>-4.0589153643157778E-3</v>
      </c>
      <c r="AG10">
        <v>2.3572112048431781E-3</v>
      </c>
      <c r="AH10">
        <v>0.1310518019649079</v>
      </c>
    </row>
    <row r="11" spans="1:35" x14ac:dyDescent="0.4">
      <c r="A11">
        <v>49</v>
      </c>
      <c r="B11">
        <v>-2.1802221053951409E-3</v>
      </c>
      <c r="C11">
        <v>7.9251948867284806E-3</v>
      </c>
      <c r="D11">
        <v>0.13518128582295849</v>
      </c>
      <c r="F11">
        <v>49</v>
      </c>
      <c r="G11">
        <v>-4.0378027235555471E-3</v>
      </c>
      <c r="H11">
        <v>1.477907739357204E-3</v>
      </c>
      <c r="I11">
        <v>0.1183309767294722</v>
      </c>
      <c r="K11">
        <v>49</v>
      </c>
      <c r="L11">
        <v>-7.760094128814149E-3</v>
      </c>
      <c r="M11">
        <v>-9.044825439750799E-4</v>
      </c>
      <c r="N11">
        <v>0.12530265431608309</v>
      </c>
      <c r="P11">
        <v>49</v>
      </c>
      <c r="Q11">
        <v>8.9338209331364642E-3</v>
      </c>
      <c r="R11">
        <v>-1.929996751597606E-3</v>
      </c>
      <c r="S11">
        <v>0.12049440914095511</v>
      </c>
      <c r="U11">
        <v>49</v>
      </c>
      <c r="V11">
        <v>9.3227414123039989E-3</v>
      </c>
      <c r="W11">
        <v>-1.5118736752696021E-2</v>
      </c>
      <c r="X11">
        <v>0.1157124367429937</v>
      </c>
      <c r="Z11">
        <v>49</v>
      </c>
      <c r="AA11">
        <v>1.4765036068199981E-2</v>
      </c>
      <c r="AB11">
        <v>-2.9493361623711121E-3</v>
      </c>
      <c r="AC11">
        <v>0.12583051794941549</v>
      </c>
      <c r="AD11">
        <f t="shared" si="0"/>
        <v>-1.4765036068199981E-2</v>
      </c>
      <c r="AE11">
        <v>49</v>
      </c>
      <c r="AF11">
        <v>5.9383962456038067E-3</v>
      </c>
      <c r="AG11">
        <v>-3.2272415420481252E-3</v>
      </c>
      <c r="AH11">
        <v>0.1322698565827029</v>
      </c>
    </row>
    <row r="12" spans="1:35" x14ac:dyDescent="0.4">
      <c r="A12">
        <v>50</v>
      </c>
      <c r="B12">
        <v>-1.700518314076396E-3</v>
      </c>
      <c r="C12">
        <v>-1.051283425005761E-2</v>
      </c>
      <c r="D12">
        <v>0.1292168731781731</v>
      </c>
      <c r="F12">
        <v>50</v>
      </c>
      <c r="G12">
        <v>2.4855932086207989E-3</v>
      </c>
      <c r="H12">
        <v>4.0519258747163511E-3</v>
      </c>
      <c r="I12">
        <v>0.13237348103446989</v>
      </c>
      <c r="K12">
        <v>50</v>
      </c>
      <c r="L12">
        <v>-3.5847076252970302E-3</v>
      </c>
      <c r="M12">
        <v>-3.1077194746311279E-3</v>
      </c>
      <c r="N12">
        <v>0.12898007243329099</v>
      </c>
      <c r="P12">
        <v>50</v>
      </c>
      <c r="Q12">
        <v>5.9231737831552476E-3</v>
      </c>
      <c r="R12">
        <v>6.3196136194116812E-4</v>
      </c>
      <c r="S12">
        <v>0.12172359822092289</v>
      </c>
      <c r="U12">
        <v>50</v>
      </c>
      <c r="V12">
        <v>1.4385364042024999E-2</v>
      </c>
      <c r="W12">
        <v>2.188036383841796E-3</v>
      </c>
      <c r="X12">
        <v>0.13932042929468719</v>
      </c>
      <c r="Z12">
        <v>50</v>
      </c>
      <c r="AA12">
        <v>8.3950142769025626E-3</v>
      </c>
      <c r="AB12">
        <v>5.1539616479647004E-3</v>
      </c>
      <c r="AC12">
        <v>0.13651270860651621</v>
      </c>
      <c r="AD12">
        <f t="shared" si="0"/>
        <v>-8.3950142769025626E-3</v>
      </c>
      <c r="AE12">
        <v>50</v>
      </c>
      <c r="AF12">
        <v>3.9135512211582483E-3</v>
      </c>
      <c r="AG12">
        <v>-6.6462308702987831E-3</v>
      </c>
      <c r="AH12">
        <v>0.1427291189309372</v>
      </c>
    </row>
    <row r="13" spans="1:35" x14ac:dyDescent="0.4">
      <c r="A13">
        <v>51</v>
      </c>
      <c r="B13">
        <v>5.3629136724537086E-3</v>
      </c>
      <c r="C13">
        <v>2.3038467776096711E-3</v>
      </c>
      <c r="D13">
        <v>0.1306497658926089</v>
      </c>
      <c r="F13">
        <v>51</v>
      </c>
      <c r="G13">
        <v>-2.8384021108595432E-3</v>
      </c>
      <c r="H13">
        <v>8.0215626976200029E-3</v>
      </c>
      <c r="I13">
        <v>0.14336584312068901</v>
      </c>
      <c r="K13">
        <v>51</v>
      </c>
      <c r="L13">
        <v>-9.574125540052136E-4</v>
      </c>
      <c r="M13">
        <v>-1.056112944700761E-2</v>
      </c>
      <c r="N13">
        <v>0.14061112835607209</v>
      </c>
      <c r="P13">
        <v>51</v>
      </c>
      <c r="Q13">
        <v>-1.353755532054207E-3</v>
      </c>
      <c r="R13">
        <v>4.1200090856464162E-3</v>
      </c>
      <c r="S13">
        <v>0.14935778934863839</v>
      </c>
      <c r="U13">
        <v>51</v>
      </c>
      <c r="V13">
        <v>8.4353581620713516E-5</v>
      </c>
      <c r="W13">
        <v>-2.764991468733245E-3</v>
      </c>
      <c r="X13">
        <v>0.151277826990456</v>
      </c>
      <c r="Z13">
        <v>51</v>
      </c>
      <c r="AA13">
        <v>-8.8586612721673836E-5</v>
      </c>
      <c r="AB13">
        <v>2.7937601425801479E-3</v>
      </c>
      <c r="AC13">
        <v>0.13258936521358991</v>
      </c>
      <c r="AD13">
        <f t="shared" si="0"/>
        <v>8.8586612721673836E-5</v>
      </c>
      <c r="AE13">
        <v>51</v>
      </c>
      <c r="AF13">
        <v>-3.626232697297822E-3</v>
      </c>
      <c r="AG13">
        <v>-8.0133559673675678E-3</v>
      </c>
      <c r="AH13">
        <v>0.1338094019957739</v>
      </c>
    </row>
    <row r="14" spans="1:35" x14ac:dyDescent="0.4">
      <c r="A14">
        <v>52</v>
      </c>
      <c r="B14">
        <v>-1.4136386317685531E-3</v>
      </c>
      <c r="C14">
        <v>-1.9021951157148121E-3</v>
      </c>
      <c r="D14">
        <v>0.13253160925524021</v>
      </c>
      <c r="F14">
        <v>52</v>
      </c>
      <c r="G14">
        <v>-2.5832159402769499E-3</v>
      </c>
      <c r="H14">
        <v>-2.8426403180683889E-3</v>
      </c>
      <c r="I14">
        <v>0.14202877498371241</v>
      </c>
      <c r="K14">
        <v>52</v>
      </c>
      <c r="L14">
        <v>-2.081713410101826E-3</v>
      </c>
      <c r="M14">
        <v>-6.4605307945569557E-3</v>
      </c>
      <c r="N14">
        <v>0.15120100349300761</v>
      </c>
      <c r="P14">
        <v>52</v>
      </c>
      <c r="Q14">
        <v>1.803341333520518E-3</v>
      </c>
      <c r="R14">
        <v>-6.7213124796077644E-4</v>
      </c>
      <c r="S14">
        <v>0.14537664131703501</v>
      </c>
      <c r="U14">
        <v>52</v>
      </c>
      <c r="V14">
        <v>1.120226124376187E-2</v>
      </c>
      <c r="W14">
        <v>-3.9179835268812252E-3</v>
      </c>
      <c r="X14">
        <v>0.1441363401586877</v>
      </c>
      <c r="Z14">
        <v>52</v>
      </c>
      <c r="AA14">
        <v>9.598748255138052E-4</v>
      </c>
      <c r="AB14">
        <v>-1.4209359903780601E-3</v>
      </c>
      <c r="AC14">
        <v>0.13607878230169851</v>
      </c>
      <c r="AD14">
        <f t="shared" si="0"/>
        <v>-9.598748255138052E-4</v>
      </c>
      <c r="AE14">
        <v>52</v>
      </c>
      <c r="AF14">
        <v>1.933715421880144E-3</v>
      </c>
      <c r="AG14">
        <v>-4.348006531555231E-3</v>
      </c>
      <c r="AH14">
        <v>0.1235996178796732</v>
      </c>
    </row>
    <row r="15" spans="1:35" x14ac:dyDescent="0.4">
      <c r="A15">
        <v>53</v>
      </c>
      <c r="B15">
        <v>7.7334189896577383E-3</v>
      </c>
      <c r="C15">
        <v>-3.2660426134105362E-3</v>
      </c>
      <c r="D15">
        <v>0.1456243900835541</v>
      </c>
      <c r="F15">
        <v>53</v>
      </c>
      <c r="G15">
        <v>3.119353421878677E-3</v>
      </c>
      <c r="H15">
        <v>-6.4413218402327478E-3</v>
      </c>
      <c r="I15">
        <v>0.14494785210710551</v>
      </c>
      <c r="K15">
        <v>53</v>
      </c>
      <c r="L15">
        <v>1.3725427076795281E-3</v>
      </c>
      <c r="M15">
        <v>-3.1499395998878751E-3</v>
      </c>
      <c r="N15">
        <v>0.14067340158251579</v>
      </c>
      <c r="P15">
        <v>53</v>
      </c>
      <c r="Q15">
        <v>8.5604490378588557E-4</v>
      </c>
      <c r="R15">
        <v>1.1643212589324051E-3</v>
      </c>
      <c r="S15">
        <v>0.1472742099892923</v>
      </c>
      <c r="U15">
        <v>53</v>
      </c>
      <c r="V15">
        <v>8.0428434240678946E-3</v>
      </c>
      <c r="W15">
        <v>-7.0677080462788122E-3</v>
      </c>
      <c r="X15">
        <v>0.14802330853742729</v>
      </c>
      <c r="Z15">
        <v>53</v>
      </c>
      <c r="AA15">
        <v>4.7293441779400836E-3</v>
      </c>
      <c r="AB15">
        <v>-7.4668033024603954E-3</v>
      </c>
      <c r="AC15">
        <v>0.16532758581137469</v>
      </c>
      <c r="AD15">
        <f t="shared" si="0"/>
        <v>-4.7293441779400836E-3</v>
      </c>
      <c r="AE15">
        <v>53</v>
      </c>
      <c r="AF15">
        <v>-4.8696635483067834E-3</v>
      </c>
      <c r="AG15">
        <v>-2.3280617273922161E-3</v>
      </c>
      <c r="AH15">
        <v>0.1398732461128728</v>
      </c>
    </row>
    <row r="16" spans="1:35" x14ac:dyDescent="0.4">
      <c r="A16">
        <v>54</v>
      </c>
      <c r="B16">
        <v>-1.652764557475246E-3</v>
      </c>
      <c r="C16">
        <v>-6.8470665062274408E-3</v>
      </c>
      <c r="D16">
        <v>0.1284210023220293</v>
      </c>
      <c r="F16">
        <v>54</v>
      </c>
      <c r="G16">
        <v>3.333954215040548E-3</v>
      </c>
      <c r="H16">
        <v>4.065181805291908E-3</v>
      </c>
      <c r="I16">
        <v>0.15307287107375089</v>
      </c>
      <c r="K16">
        <v>54</v>
      </c>
      <c r="L16">
        <v>5.0282040731083064E-3</v>
      </c>
      <c r="M16">
        <v>-5.3989694652710508E-3</v>
      </c>
      <c r="N16">
        <v>0.1424479341042309</v>
      </c>
      <c r="P16">
        <v>54</v>
      </c>
      <c r="Q16">
        <v>-2.6051648496972519E-3</v>
      </c>
      <c r="R16">
        <v>1.444104059479106E-3</v>
      </c>
      <c r="S16">
        <v>0.15446725942299691</v>
      </c>
      <c r="U16">
        <v>54</v>
      </c>
      <c r="V16">
        <v>5.8890299850469724E-3</v>
      </c>
      <c r="W16">
        <v>-6.2416691279042658E-4</v>
      </c>
      <c r="X16">
        <v>0.1513173326588042</v>
      </c>
      <c r="Z16">
        <v>54</v>
      </c>
      <c r="AA16">
        <v>8.3792360033980561E-3</v>
      </c>
      <c r="AB16">
        <v>2.2800056677083438E-3</v>
      </c>
      <c r="AC16">
        <v>0.1351603481570918</v>
      </c>
      <c r="AD16">
        <f t="shared" si="0"/>
        <v>-8.3792360033980561E-3</v>
      </c>
      <c r="AE16">
        <v>54</v>
      </c>
      <c r="AF16">
        <v>-4.239243376328492E-4</v>
      </c>
      <c r="AG16">
        <v>-1.686233182752491E-3</v>
      </c>
      <c r="AH16">
        <v>0.14378073005217221</v>
      </c>
    </row>
    <row r="17" spans="1:34" x14ac:dyDescent="0.4">
      <c r="A17">
        <v>55</v>
      </c>
      <c r="B17">
        <v>2.3708266985539442E-3</v>
      </c>
      <c r="C17">
        <v>2.5308343351542449E-4</v>
      </c>
      <c r="D17">
        <v>0.1395312274989641</v>
      </c>
      <c r="F17">
        <v>55</v>
      </c>
      <c r="G17">
        <v>8.5316575064198989E-3</v>
      </c>
      <c r="H17">
        <v>-3.427680652496639E-3</v>
      </c>
      <c r="I17">
        <v>0.15733058171451109</v>
      </c>
      <c r="K17">
        <v>55</v>
      </c>
      <c r="L17">
        <v>-5.2329012608420232E-3</v>
      </c>
      <c r="M17">
        <v>-5.6598208742971758E-3</v>
      </c>
      <c r="N17">
        <v>0.12517983775668781</v>
      </c>
      <c r="P17">
        <v>55</v>
      </c>
      <c r="Q17">
        <v>3.6344528614631012E-3</v>
      </c>
      <c r="R17">
        <v>-1.075746404494703E-2</v>
      </c>
      <c r="S17">
        <v>0.1413817918382117</v>
      </c>
      <c r="U17">
        <v>55</v>
      </c>
      <c r="V17">
        <v>2.1132077219206181E-3</v>
      </c>
      <c r="W17">
        <v>4.3935809760942369E-3</v>
      </c>
      <c r="X17">
        <v>0.14534287461027251</v>
      </c>
      <c r="Z17">
        <v>55</v>
      </c>
      <c r="AA17">
        <v>1.797154959515342E-3</v>
      </c>
      <c r="AB17">
        <v>-4.9308851978499221E-4</v>
      </c>
      <c r="AC17">
        <v>0.1415289350899005</v>
      </c>
      <c r="AD17">
        <f t="shared" si="0"/>
        <v>-1.797154959515342E-3</v>
      </c>
      <c r="AE17">
        <v>55</v>
      </c>
      <c r="AF17">
        <v>1.966581929967349E-3</v>
      </c>
      <c r="AG17">
        <v>-5.855712033670195E-3</v>
      </c>
      <c r="AH17">
        <v>0.14021368003633131</v>
      </c>
    </row>
    <row r="18" spans="1:34" x14ac:dyDescent="0.4">
      <c r="A18">
        <v>56</v>
      </c>
      <c r="B18">
        <v>9.3089576402024029E-3</v>
      </c>
      <c r="C18">
        <v>-2.3619702224857279E-3</v>
      </c>
      <c r="D18">
        <v>0.15081094399961459</v>
      </c>
      <c r="F18">
        <v>56</v>
      </c>
      <c r="G18">
        <v>8.2956434143581278E-3</v>
      </c>
      <c r="H18">
        <v>-3.1882992196992982E-3</v>
      </c>
      <c r="I18">
        <v>0.12744221217831159</v>
      </c>
      <c r="K18">
        <v>56</v>
      </c>
      <c r="L18">
        <v>8.9372338311563505E-4</v>
      </c>
      <c r="M18">
        <v>-7.5043831274476088E-3</v>
      </c>
      <c r="N18">
        <v>0.1473706665502654</v>
      </c>
      <c r="P18">
        <v>56</v>
      </c>
      <c r="Q18">
        <v>8.1066722546963149E-3</v>
      </c>
      <c r="R18">
        <v>-3.33902247360187E-3</v>
      </c>
      <c r="S18">
        <v>0.14117512967947191</v>
      </c>
      <c r="U18">
        <v>56</v>
      </c>
      <c r="V18">
        <v>-2.4099115524051748E-3</v>
      </c>
      <c r="W18">
        <v>2.419921167352573E-3</v>
      </c>
      <c r="X18">
        <v>0.14117654159252829</v>
      </c>
      <c r="Z18">
        <v>56</v>
      </c>
      <c r="AA18">
        <v>8.7187200391866601E-3</v>
      </c>
      <c r="AB18">
        <v>1.2925803506851419E-3</v>
      </c>
      <c r="AC18">
        <v>0.15100178017300059</v>
      </c>
      <c r="AD18">
        <f t="shared" si="0"/>
        <v>-8.7187200391866601E-3</v>
      </c>
      <c r="AE18">
        <v>56</v>
      </c>
      <c r="AF18">
        <v>-8.0379357881366423E-3</v>
      </c>
      <c r="AG18">
        <v>-4.0555169862113889E-3</v>
      </c>
      <c r="AH18">
        <v>0.1454291500637151</v>
      </c>
    </row>
    <row r="19" spans="1:34" x14ac:dyDescent="0.4">
      <c r="A19">
        <v>57</v>
      </c>
      <c r="B19">
        <v>4.6444175008088983E-3</v>
      </c>
      <c r="C19">
        <v>-4.4197514521419311E-3</v>
      </c>
      <c r="D19">
        <v>0.14112182122085951</v>
      </c>
      <c r="F19">
        <v>57</v>
      </c>
      <c r="G19">
        <v>1.557252296935449E-3</v>
      </c>
      <c r="H19">
        <v>-2.7128071740629479E-3</v>
      </c>
      <c r="I19">
        <v>0.1478309596736232</v>
      </c>
      <c r="K19">
        <v>57</v>
      </c>
      <c r="L19">
        <v>1.946743484453338E-4</v>
      </c>
      <c r="M19">
        <v>-5.0226189944974327E-3</v>
      </c>
      <c r="N19">
        <v>0.1391548046621951</v>
      </c>
      <c r="P19">
        <v>57</v>
      </c>
      <c r="Q19">
        <v>4.4014193616566336E-3</v>
      </c>
      <c r="R19">
        <v>1.00715472011382E-3</v>
      </c>
      <c r="S19">
        <v>0.1457849647710675</v>
      </c>
      <c r="U19">
        <v>57</v>
      </c>
      <c r="V19">
        <v>9.0657347401500755E-3</v>
      </c>
      <c r="W19">
        <v>-2.3040732634539121E-3</v>
      </c>
      <c r="X19">
        <v>0.14609978368442611</v>
      </c>
      <c r="Z19">
        <v>57</v>
      </c>
      <c r="AA19">
        <v>7.5618670221427181E-3</v>
      </c>
      <c r="AB19">
        <v>-5.1964819718471056E-3</v>
      </c>
      <c r="AC19">
        <v>0.1605805592842893</v>
      </c>
      <c r="AD19">
        <f t="shared" si="0"/>
        <v>-7.5618670221427181E-3</v>
      </c>
      <c r="AE19">
        <v>57</v>
      </c>
      <c r="AF19">
        <v>5.1601976900214246E-3</v>
      </c>
      <c r="AG19">
        <v>-1.545430919321606E-3</v>
      </c>
      <c r="AH19">
        <v>0.1297560612018191</v>
      </c>
    </row>
    <row r="20" spans="1:34" x14ac:dyDescent="0.4">
      <c r="A20">
        <v>58</v>
      </c>
      <c r="B20">
        <v>1.4160675504985951E-4</v>
      </c>
      <c r="C20">
        <v>-4.9554362341502622E-3</v>
      </c>
      <c r="D20">
        <v>0.1439793399237119</v>
      </c>
      <c r="F20">
        <v>58</v>
      </c>
      <c r="G20">
        <v>6.2238310445832589E-3</v>
      </c>
      <c r="H20">
        <v>-2.3149328626682381E-3</v>
      </c>
      <c r="I20">
        <v>0.14538750023920941</v>
      </c>
      <c r="K20">
        <v>58</v>
      </c>
      <c r="L20">
        <v>-4.0682654458053949E-3</v>
      </c>
      <c r="M20">
        <v>-4.4352966590847248E-4</v>
      </c>
      <c r="N20">
        <v>0.12381248482262611</v>
      </c>
      <c r="P20">
        <v>58</v>
      </c>
      <c r="Q20">
        <v>-6.8351832334559047E-5</v>
      </c>
      <c r="R20">
        <v>1.289292517341935E-3</v>
      </c>
      <c r="S20">
        <v>0.1325896558515344</v>
      </c>
      <c r="U20">
        <v>58</v>
      </c>
      <c r="V20">
        <v>6.1935233852247673E-3</v>
      </c>
      <c r="W20">
        <v>2.8162676997035022E-4</v>
      </c>
      <c r="X20">
        <v>0.1470060557117889</v>
      </c>
      <c r="Z20">
        <v>58</v>
      </c>
      <c r="AA20">
        <v>-1.3043846445845481E-3</v>
      </c>
      <c r="AB20">
        <v>-7.0884598979976633E-3</v>
      </c>
      <c r="AC20">
        <v>0.1367012948853554</v>
      </c>
      <c r="AD20">
        <f t="shared" si="0"/>
        <v>1.3043846445845481E-3</v>
      </c>
      <c r="AE20">
        <v>58</v>
      </c>
      <c r="AF20">
        <v>1.0878202747846051E-2</v>
      </c>
      <c r="AG20">
        <v>-3.6966624085561519E-3</v>
      </c>
      <c r="AH20">
        <v>0.143861413910846</v>
      </c>
    </row>
    <row r="21" spans="1:34" x14ac:dyDescent="0.4">
      <c r="A21">
        <v>59</v>
      </c>
      <c r="B21">
        <v>-1.4682927962802279E-4</v>
      </c>
      <c r="C21">
        <v>-2.6414676290607789E-3</v>
      </c>
      <c r="D21">
        <v>0.1469611572431237</v>
      </c>
      <c r="F21">
        <v>59</v>
      </c>
      <c r="G21">
        <v>3.3714674644271452E-4</v>
      </c>
      <c r="H21">
        <v>-4.2756474575086304E-3</v>
      </c>
      <c r="I21">
        <v>0.13833698923122001</v>
      </c>
      <c r="K21">
        <v>59</v>
      </c>
      <c r="L21">
        <v>3.0276331875110541E-3</v>
      </c>
      <c r="M21">
        <v>-9.7626846689513949E-3</v>
      </c>
      <c r="N21">
        <v>0.1420777406755214</v>
      </c>
      <c r="P21">
        <v>59</v>
      </c>
      <c r="Q21">
        <v>-3.8541953107001079E-3</v>
      </c>
      <c r="R21">
        <v>1.6269258995620631E-3</v>
      </c>
      <c r="S21">
        <v>0.13352960070202921</v>
      </c>
      <c r="U21">
        <v>59</v>
      </c>
      <c r="V21">
        <v>1.026305295638478E-2</v>
      </c>
      <c r="W21">
        <v>6.9401543424323965E-4</v>
      </c>
      <c r="X21">
        <v>0.13048260177247881</v>
      </c>
      <c r="Z21">
        <v>59</v>
      </c>
      <c r="AA21">
        <v>6.8298989896381406E-3</v>
      </c>
      <c r="AB21">
        <v>-5.9941865261048709E-3</v>
      </c>
      <c r="AC21">
        <v>0.1511997534259783</v>
      </c>
      <c r="AD21">
        <f t="shared" si="0"/>
        <v>-6.8298989896381406E-3</v>
      </c>
      <c r="AE21">
        <v>59</v>
      </c>
      <c r="AF21">
        <v>5.8456709748456537E-4</v>
      </c>
      <c r="AG21">
        <v>-3.4606008105130068E-4</v>
      </c>
      <c r="AH21">
        <v>0.14613209161857321</v>
      </c>
    </row>
    <row r="22" spans="1:34" x14ac:dyDescent="0.4">
      <c r="A22">
        <v>60</v>
      </c>
      <c r="B22">
        <v>-1.7154617982291509E-4</v>
      </c>
      <c r="C22">
        <v>-3.4244276610998991E-3</v>
      </c>
      <c r="D22">
        <v>0.13246170000942209</v>
      </c>
      <c r="F22">
        <v>60</v>
      </c>
      <c r="G22">
        <v>8.3711012718135579E-4</v>
      </c>
      <c r="H22">
        <v>9.1578284351364367E-4</v>
      </c>
      <c r="I22">
        <v>0.14473935866175119</v>
      </c>
      <c r="K22">
        <v>60</v>
      </c>
      <c r="L22">
        <v>7.3066559120529154E-3</v>
      </c>
      <c r="M22">
        <v>-2.487992283846959E-3</v>
      </c>
      <c r="N22">
        <v>0.14012665760497039</v>
      </c>
      <c r="P22">
        <v>60</v>
      </c>
      <c r="Q22">
        <v>7.8000213261623496E-3</v>
      </c>
      <c r="R22">
        <v>-1.5845977591659741E-3</v>
      </c>
      <c r="S22">
        <v>0.14286694443734471</v>
      </c>
      <c r="U22">
        <v>60</v>
      </c>
      <c r="V22">
        <v>-2.4811666922330191E-3</v>
      </c>
      <c r="W22">
        <v>-6.3319325363989792E-3</v>
      </c>
      <c r="X22">
        <v>0.13328249457972091</v>
      </c>
      <c r="Z22">
        <v>60</v>
      </c>
      <c r="AA22">
        <v>1.774139566223188E-3</v>
      </c>
      <c r="AB22">
        <v>-9.7984376905233634E-4</v>
      </c>
      <c r="AC22">
        <v>0.1244886390188764</v>
      </c>
      <c r="AD22">
        <f t="shared" si="0"/>
        <v>-1.774139566223188E-3</v>
      </c>
      <c r="AE22">
        <v>60</v>
      </c>
      <c r="AF22">
        <v>5.3638049364420713E-3</v>
      </c>
      <c r="AG22">
        <v>-4.8880786815082298E-3</v>
      </c>
      <c r="AH22">
        <v>0.14201131990580379</v>
      </c>
    </row>
    <row r="23" spans="1:34" x14ac:dyDescent="0.4">
      <c r="A23">
        <v>61</v>
      </c>
      <c r="B23">
        <v>9.0229641579995714E-3</v>
      </c>
      <c r="C23">
        <v>8.3917659327516058E-3</v>
      </c>
      <c r="D23">
        <v>0.13946269970945069</v>
      </c>
      <c r="F23">
        <v>61</v>
      </c>
      <c r="G23">
        <v>-7.6756474116624306E-5</v>
      </c>
      <c r="H23">
        <v>-2.6123729503797319E-3</v>
      </c>
      <c r="I23">
        <v>0.12587573261429569</v>
      </c>
      <c r="K23">
        <v>61</v>
      </c>
      <c r="L23">
        <v>8.1923903559565046E-3</v>
      </c>
      <c r="M23">
        <v>9.3407308060480358E-3</v>
      </c>
      <c r="N23">
        <v>0.13206262131958749</v>
      </c>
      <c r="P23">
        <v>61</v>
      </c>
      <c r="Q23">
        <v>-1.2017421253992329E-2</v>
      </c>
      <c r="R23">
        <v>-4.5361121803057626E-3</v>
      </c>
      <c r="S23">
        <v>0.1184751702522381</v>
      </c>
      <c r="U23">
        <v>61</v>
      </c>
      <c r="V23">
        <v>3.4632106398658539E-3</v>
      </c>
      <c r="W23">
        <v>-3.3172300094482308E-3</v>
      </c>
      <c r="X23">
        <v>0.1228552090048091</v>
      </c>
      <c r="Z23">
        <v>61</v>
      </c>
      <c r="AA23">
        <v>-3.802772648900219E-3</v>
      </c>
      <c r="AB23">
        <v>-2.491448744069587E-3</v>
      </c>
      <c r="AC23">
        <v>0.13611438494363731</v>
      </c>
      <c r="AD23">
        <f t="shared" si="0"/>
        <v>3.802772648900219E-3</v>
      </c>
      <c r="AE23">
        <v>61</v>
      </c>
      <c r="AF23">
        <v>3.6367207247316249E-3</v>
      </c>
      <c r="AG23">
        <v>-1.1125592714572681E-2</v>
      </c>
      <c r="AH23">
        <v>0.1307142198900923</v>
      </c>
    </row>
    <row r="24" spans="1:34" x14ac:dyDescent="0.4">
      <c r="A24">
        <v>62</v>
      </c>
      <c r="B24">
        <v>3.135139492613345E-6</v>
      </c>
      <c r="C24">
        <v>-3.368322816474088E-3</v>
      </c>
      <c r="D24">
        <v>0.1475591076411838</v>
      </c>
      <c r="F24">
        <v>62</v>
      </c>
      <c r="G24">
        <v>5.5495161454059208E-3</v>
      </c>
      <c r="H24">
        <v>-1.7836208065306659E-3</v>
      </c>
      <c r="I24">
        <v>0.13576990724047799</v>
      </c>
      <c r="K24">
        <v>62</v>
      </c>
      <c r="L24">
        <v>1.779725137094003E-4</v>
      </c>
      <c r="M24">
        <v>-1.608182303686942E-3</v>
      </c>
      <c r="N24">
        <v>0.1330056893031473</v>
      </c>
      <c r="P24">
        <v>62</v>
      </c>
      <c r="Q24">
        <v>-2.1800229572467621E-3</v>
      </c>
      <c r="R24">
        <v>-1.894158680790867E-2</v>
      </c>
      <c r="S24">
        <v>0.1035999830676306</v>
      </c>
      <c r="U24">
        <v>62</v>
      </c>
      <c r="V24">
        <v>-7.851882926433794E-4</v>
      </c>
      <c r="W24">
        <v>4.1414119402544217E-4</v>
      </c>
      <c r="X24">
        <v>0.14399938422559019</v>
      </c>
      <c r="Z24">
        <v>62</v>
      </c>
      <c r="AA24">
        <v>3.1923097594252301E-3</v>
      </c>
      <c r="AB24">
        <v>-2.204579814387036E-3</v>
      </c>
      <c r="AC24">
        <v>0.1249369153690167</v>
      </c>
      <c r="AD24">
        <f t="shared" si="0"/>
        <v>-3.1923097594252301E-3</v>
      </c>
      <c r="AE24">
        <v>62</v>
      </c>
      <c r="AF24">
        <v>-1.1393508040926669E-3</v>
      </c>
      <c r="AG24">
        <v>-8.4162118127294433E-4</v>
      </c>
      <c r="AH24">
        <v>0.13350446523539339</v>
      </c>
    </row>
    <row r="25" spans="1:34" x14ac:dyDescent="0.4">
      <c r="A25">
        <v>63</v>
      </c>
      <c r="B25">
        <v>7.010442163345368E-3</v>
      </c>
      <c r="C25">
        <v>-1.0893583050725721E-2</v>
      </c>
      <c r="D25">
        <v>0.1175401843582998</v>
      </c>
      <c r="F25">
        <v>63</v>
      </c>
      <c r="G25">
        <v>3.9924798556839923E-4</v>
      </c>
      <c r="H25">
        <v>-8.4722893908235324E-3</v>
      </c>
      <c r="I25">
        <v>0.13154970480296291</v>
      </c>
      <c r="K25">
        <v>63</v>
      </c>
      <c r="L25">
        <v>9.2148257340302683E-3</v>
      </c>
      <c r="M25">
        <v>-9.735993142959698E-3</v>
      </c>
      <c r="N25">
        <v>0.1316695244764704</v>
      </c>
      <c r="P25">
        <v>63</v>
      </c>
      <c r="Q25">
        <v>-2.427873031893481E-3</v>
      </c>
      <c r="R25">
        <v>2.6628733239924532E-3</v>
      </c>
      <c r="S25">
        <v>0.1238814051121272</v>
      </c>
      <c r="U25">
        <v>63</v>
      </c>
      <c r="V25">
        <v>1.3669787983532531E-2</v>
      </c>
      <c r="W25">
        <v>-3.6144475631029859E-3</v>
      </c>
      <c r="X25">
        <v>0.1357830095507854</v>
      </c>
      <c r="Z25">
        <v>63</v>
      </c>
      <c r="AA25">
        <v>3.5398015396376431E-4</v>
      </c>
      <c r="AB25">
        <v>-1.250960933298272E-3</v>
      </c>
      <c r="AC25">
        <v>0.14206294804785979</v>
      </c>
      <c r="AD25">
        <f t="shared" si="0"/>
        <v>-3.5398015396376431E-4</v>
      </c>
      <c r="AE25">
        <v>63</v>
      </c>
      <c r="AF25">
        <v>7.1307298545534984E-4</v>
      </c>
      <c r="AG25">
        <v>-8.9756529590821407E-3</v>
      </c>
      <c r="AH25">
        <v>0.11661526263861639</v>
      </c>
    </row>
    <row r="26" spans="1:34" x14ac:dyDescent="0.4">
      <c r="A26">
        <v>64</v>
      </c>
      <c r="B26">
        <v>-8.8398626027668178E-3</v>
      </c>
      <c r="C26">
        <v>3.799621775263393E-4</v>
      </c>
      <c r="D26">
        <v>0.1226585866711606</v>
      </c>
      <c r="F26">
        <v>64</v>
      </c>
      <c r="G26">
        <v>6.1666380881929463E-3</v>
      </c>
      <c r="H26">
        <v>-2.5609996621722372E-4</v>
      </c>
      <c r="I26">
        <v>0.130308181955267</v>
      </c>
      <c r="K26">
        <v>64</v>
      </c>
      <c r="L26">
        <v>1.1982525542888421E-2</v>
      </c>
      <c r="M26">
        <v>9.7978142607735015E-4</v>
      </c>
      <c r="N26">
        <v>0.13735152883010071</v>
      </c>
      <c r="P26">
        <v>64</v>
      </c>
      <c r="Q26">
        <v>2.8834899763604208E-3</v>
      </c>
      <c r="R26">
        <v>-8.6347207764351872E-3</v>
      </c>
      <c r="S26">
        <v>0.1236871267834431</v>
      </c>
      <c r="U26">
        <v>64</v>
      </c>
      <c r="V26">
        <v>4.3189930477777437E-3</v>
      </c>
      <c r="W26">
        <v>-3.8961680962517589E-3</v>
      </c>
      <c r="X26">
        <v>0.1298268305298165</v>
      </c>
      <c r="Z26">
        <v>64</v>
      </c>
      <c r="AA26">
        <v>6.5299240214468776E-3</v>
      </c>
      <c r="AB26">
        <v>-7.4745371902898176E-3</v>
      </c>
      <c r="AC26">
        <v>0.135781838047939</v>
      </c>
      <c r="AD26">
        <f t="shared" si="0"/>
        <v>-6.5299240214468776E-3</v>
      </c>
      <c r="AE26">
        <v>64</v>
      </c>
      <c r="AF26">
        <v>5.4033604534150668E-4</v>
      </c>
      <c r="AG26">
        <v>-2.2605313956636851E-3</v>
      </c>
      <c r="AH26">
        <v>0.14355835101194481</v>
      </c>
    </row>
    <row r="27" spans="1:34" x14ac:dyDescent="0.4">
      <c r="A27">
        <v>65</v>
      </c>
      <c r="B27">
        <v>6.1182244874006244E-3</v>
      </c>
      <c r="C27">
        <v>-1.9220317196879089E-3</v>
      </c>
      <c r="D27">
        <v>0.12820966703938841</v>
      </c>
      <c r="F27">
        <v>65</v>
      </c>
      <c r="G27">
        <v>1.3985445844829719E-4</v>
      </c>
      <c r="H27">
        <v>1.586717173861066E-3</v>
      </c>
      <c r="I27">
        <v>0.11822014612386469</v>
      </c>
      <c r="K27">
        <v>65</v>
      </c>
      <c r="L27">
        <v>9.2599429496609612E-3</v>
      </c>
      <c r="M27">
        <v>-2.8541445893826259E-3</v>
      </c>
      <c r="N27">
        <v>0.13671030556812691</v>
      </c>
      <c r="P27">
        <v>65</v>
      </c>
      <c r="Q27">
        <v>8.6365205266667223E-3</v>
      </c>
      <c r="R27">
        <v>-6.7784507418706553E-3</v>
      </c>
      <c r="S27">
        <v>0.11754186680302579</v>
      </c>
      <c r="U27">
        <v>65</v>
      </c>
      <c r="V27">
        <v>-9.161120451367943E-3</v>
      </c>
      <c r="W27">
        <v>1.0663106310054089E-3</v>
      </c>
      <c r="X27">
        <v>0.1305860787324678</v>
      </c>
      <c r="Z27">
        <v>65</v>
      </c>
      <c r="AA27">
        <v>8.6167987816313692E-3</v>
      </c>
      <c r="AB27">
        <v>-1.008749445398861E-3</v>
      </c>
      <c r="AC27">
        <v>0.1231848069489771</v>
      </c>
      <c r="AD27">
        <f t="shared" si="0"/>
        <v>-8.6167987816313692E-3</v>
      </c>
      <c r="AE27">
        <v>65</v>
      </c>
      <c r="AF27">
        <v>4.9039990989217406E-3</v>
      </c>
      <c r="AG27">
        <v>6.5272021255540604E-3</v>
      </c>
      <c r="AH27">
        <v>0.1152199723988012</v>
      </c>
    </row>
    <row r="28" spans="1:34" x14ac:dyDescent="0.4">
      <c r="A28">
        <v>66</v>
      </c>
      <c r="B28">
        <v>7.6806625686840118E-3</v>
      </c>
      <c r="C28">
        <v>-2.2858579850454299E-3</v>
      </c>
      <c r="D28">
        <v>0.12977098136782181</v>
      </c>
      <c r="F28">
        <v>66</v>
      </c>
      <c r="G28">
        <v>4.1789254343184371E-3</v>
      </c>
      <c r="H28">
        <v>-5.6700651226504828E-3</v>
      </c>
      <c r="I28">
        <v>0.1195352785097801</v>
      </c>
      <c r="K28">
        <v>66</v>
      </c>
      <c r="L28">
        <v>6.0259297894132754E-3</v>
      </c>
      <c r="M28">
        <v>-5.0485984612875564E-3</v>
      </c>
      <c r="N28">
        <v>0.1085189353750181</v>
      </c>
      <c r="P28">
        <v>66</v>
      </c>
      <c r="Q28">
        <v>7.8688275565675161E-4</v>
      </c>
      <c r="R28">
        <v>-4.8185541182043943E-3</v>
      </c>
      <c r="S28">
        <v>0.1322641277757397</v>
      </c>
      <c r="U28">
        <v>66</v>
      </c>
      <c r="V28">
        <v>-3.0296131813162758E-3</v>
      </c>
      <c r="W28">
        <v>-1.401210322521855E-2</v>
      </c>
      <c r="X28">
        <v>0.1169783307836679</v>
      </c>
      <c r="Z28">
        <v>66</v>
      </c>
      <c r="AA28">
        <v>2.3678894121288278E-3</v>
      </c>
      <c r="AB28">
        <v>-6.9392066537556831E-3</v>
      </c>
      <c r="AC28">
        <v>0.13648763853699419</v>
      </c>
      <c r="AD28">
        <f t="shared" si="0"/>
        <v>-2.3678894121288278E-3</v>
      </c>
      <c r="AE28">
        <v>66</v>
      </c>
      <c r="AF28">
        <v>8.9720730471915446E-3</v>
      </c>
      <c r="AG28">
        <v>-3.5705747376776919E-3</v>
      </c>
      <c r="AH28">
        <v>0.11972230824620721</v>
      </c>
    </row>
    <row r="29" spans="1:34" x14ac:dyDescent="0.4">
      <c r="A29">
        <v>67</v>
      </c>
      <c r="B29">
        <v>9.78002603918968E-3</v>
      </c>
      <c r="C29">
        <v>5.8606837041853908E-5</v>
      </c>
      <c r="D29">
        <v>0.1202125059285265</v>
      </c>
      <c r="F29">
        <v>67</v>
      </c>
      <c r="G29">
        <v>1.333888575662198E-2</v>
      </c>
      <c r="H29">
        <v>-9.5765924929995926E-3</v>
      </c>
      <c r="I29">
        <v>0.11583642190789149</v>
      </c>
      <c r="K29">
        <v>67</v>
      </c>
      <c r="L29">
        <v>7.701946391498596E-3</v>
      </c>
      <c r="M29">
        <v>-3.1409023043434889E-3</v>
      </c>
      <c r="N29">
        <v>0.1131358623550915</v>
      </c>
      <c r="P29">
        <v>67</v>
      </c>
      <c r="Q29">
        <v>1.023592123638669E-2</v>
      </c>
      <c r="R29">
        <v>-1.8629280329385679E-3</v>
      </c>
      <c r="S29">
        <v>0.1188205043125352</v>
      </c>
      <c r="U29">
        <v>67</v>
      </c>
      <c r="V29">
        <v>9.5729612868240971E-3</v>
      </c>
      <c r="W29">
        <v>-2.8509903612601291E-4</v>
      </c>
      <c r="X29">
        <v>0.1071027591012748</v>
      </c>
      <c r="Z29">
        <v>67</v>
      </c>
      <c r="AA29">
        <v>6.6670934769502569E-4</v>
      </c>
      <c r="AB29">
        <v>-1.12509571782037E-3</v>
      </c>
      <c r="AC29">
        <v>0.1175969204926809</v>
      </c>
      <c r="AD29">
        <f t="shared" si="0"/>
        <v>-6.6670934769502569E-4</v>
      </c>
      <c r="AE29">
        <v>67</v>
      </c>
      <c r="AF29">
        <v>3.381528279289686E-3</v>
      </c>
      <c r="AG29">
        <v>3.4486036676889438E-3</v>
      </c>
      <c r="AH29">
        <v>0.1162180633160588</v>
      </c>
    </row>
    <row r="30" spans="1:34" x14ac:dyDescent="0.4">
      <c r="A30">
        <v>68</v>
      </c>
      <c r="B30">
        <v>9.0225177702575911E-3</v>
      </c>
      <c r="C30">
        <v>-2.2326011844554279E-4</v>
      </c>
      <c r="D30">
        <v>0.12633163861225111</v>
      </c>
      <c r="F30">
        <v>68</v>
      </c>
      <c r="G30">
        <v>5.1063785200456532E-3</v>
      </c>
      <c r="H30">
        <v>-3.601116485658481E-3</v>
      </c>
      <c r="I30">
        <v>0.1208467520652262</v>
      </c>
      <c r="K30">
        <v>68</v>
      </c>
      <c r="L30">
        <v>1.045472686547011E-2</v>
      </c>
      <c r="M30">
        <v>-6.6259030866400517E-3</v>
      </c>
      <c r="N30">
        <v>0.116022752782099</v>
      </c>
      <c r="P30">
        <v>68</v>
      </c>
      <c r="Q30">
        <v>1.1968124331502819E-3</v>
      </c>
      <c r="R30">
        <v>-4.452885186856945E-3</v>
      </c>
      <c r="S30">
        <v>0.1055950111675167</v>
      </c>
      <c r="U30">
        <v>68</v>
      </c>
      <c r="V30">
        <v>5.855066035561473E-4</v>
      </c>
      <c r="W30">
        <v>1.5422326491823801E-3</v>
      </c>
      <c r="X30">
        <v>0.12716525975304621</v>
      </c>
      <c r="Z30">
        <v>68</v>
      </c>
      <c r="AA30">
        <v>-7.4174590540128881E-4</v>
      </c>
      <c r="AB30">
        <v>-1.7950254167517451E-3</v>
      </c>
      <c r="AC30">
        <v>0.1186071855694113</v>
      </c>
      <c r="AD30">
        <f t="shared" si="0"/>
        <v>7.4174590540128881E-4</v>
      </c>
      <c r="AE30">
        <v>68</v>
      </c>
      <c r="AF30">
        <v>1.3951394989865549E-4</v>
      </c>
      <c r="AG30">
        <v>-2.626744176170284E-3</v>
      </c>
      <c r="AH30">
        <v>0.13094615787125011</v>
      </c>
    </row>
    <row r="31" spans="1:34" x14ac:dyDescent="0.4">
      <c r="A31">
        <v>69</v>
      </c>
      <c r="B31">
        <v>2.1316012839068029E-2</v>
      </c>
      <c r="C31">
        <v>-4.2147049408654746E-3</v>
      </c>
      <c r="D31">
        <v>0.11692804081697621</v>
      </c>
      <c r="F31">
        <v>69</v>
      </c>
      <c r="G31">
        <v>1.253847723737435E-2</v>
      </c>
      <c r="H31">
        <v>1.240905060393691E-3</v>
      </c>
      <c r="I31">
        <v>0.10874258171171371</v>
      </c>
      <c r="K31">
        <v>69</v>
      </c>
      <c r="L31">
        <v>3.421325214218117E-3</v>
      </c>
      <c r="M31">
        <v>3.7540889131580601E-3</v>
      </c>
      <c r="N31">
        <v>0.11607079230817639</v>
      </c>
      <c r="P31">
        <v>69</v>
      </c>
      <c r="Q31">
        <v>-7.8307634978180517E-3</v>
      </c>
      <c r="R31">
        <v>7.1096162792785777E-3</v>
      </c>
      <c r="S31">
        <v>0.1088754490459838</v>
      </c>
      <c r="U31">
        <v>69</v>
      </c>
      <c r="V31">
        <v>9.04993652400456E-3</v>
      </c>
      <c r="W31">
        <v>-8.6540304312770046E-5</v>
      </c>
      <c r="X31">
        <v>0.1079023499025302</v>
      </c>
      <c r="Z31">
        <v>69</v>
      </c>
      <c r="AA31">
        <v>-4.2189063170694433E-3</v>
      </c>
      <c r="AB31">
        <v>-3.4567845867811939E-4</v>
      </c>
      <c r="AC31">
        <v>0.12683423361912119</v>
      </c>
      <c r="AD31">
        <f t="shared" si="0"/>
        <v>4.2189063170694433E-3</v>
      </c>
      <c r="AE31">
        <v>69</v>
      </c>
      <c r="AF31">
        <v>4.7914792908456414E-3</v>
      </c>
      <c r="AG31">
        <v>3.733696012075835E-3</v>
      </c>
      <c r="AH31">
        <v>0.1162285836109465</v>
      </c>
    </row>
    <row r="32" spans="1:34" x14ac:dyDescent="0.4">
      <c r="A32">
        <v>70</v>
      </c>
      <c r="B32">
        <v>3.4829927629106308E-3</v>
      </c>
      <c r="C32">
        <v>-3.449587425101069E-3</v>
      </c>
      <c r="D32">
        <v>0.10950099206015761</v>
      </c>
      <c r="F32">
        <v>70</v>
      </c>
      <c r="G32">
        <v>5.6462152824425819E-3</v>
      </c>
      <c r="H32">
        <v>5.891813926370313E-3</v>
      </c>
      <c r="I32">
        <v>0.110391564448916</v>
      </c>
      <c r="K32">
        <v>70</v>
      </c>
      <c r="L32">
        <v>1.232805565539916E-2</v>
      </c>
      <c r="M32">
        <v>2.4859530817619752E-3</v>
      </c>
      <c r="N32">
        <v>0.112696692209143</v>
      </c>
      <c r="P32">
        <v>70</v>
      </c>
      <c r="Q32">
        <v>-8.7654640603735323E-4</v>
      </c>
      <c r="R32">
        <v>6.8890083547611374E-3</v>
      </c>
      <c r="S32">
        <v>9.3607863098188596E-2</v>
      </c>
      <c r="U32">
        <v>70</v>
      </c>
      <c r="V32">
        <v>7.2966583344714368E-3</v>
      </c>
      <c r="W32">
        <v>1.022385528436803E-2</v>
      </c>
      <c r="X32">
        <v>0.12061287685922931</v>
      </c>
      <c r="Z32">
        <v>70</v>
      </c>
      <c r="AA32">
        <v>7.7145211910757744E-3</v>
      </c>
      <c r="AB32">
        <v>-5.6977586388908732E-3</v>
      </c>
      <c r="AC32">
        <v>0.1143851736825192</v>
      </c>
      <c r="AD32">
        <f t="shared" si="0"/>
        <v>-7.7145211910757744E-3</v>
      </c>
      <c r="AE32">
        <v>70</v>
      </c>
      <c r="AF32">
        <v>1.496007284478377E-2</v>
      </c>
      <c r="AG32">
        <v>-3.6243340375527902E-3</v>
      </c>
      <c r="AH32">
        <v>9.4877173304711515E-2</v>
      </c>
    </row>
    <row r="34" spans="1:31" x14ac:dyDescent="0.4">
      <c r="A34" t="s">
        <v>75</v>
      </c>
      <c r="F34" t="s">
        <v>76</v>
      </c>
      <c r="K34" t="s">
        <v>77</v>
      </c>
      <c r="P34" t="s">
        <v>78</v>
      </c>
      <c r="U34" t="s">
        <v>79</v>
      </c>
      <c r="Z34" t="s">
        <v>80</v>
      </c>
      <c r="AE34" t="s">
        <v>81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AI34"/>
  <sheetViews>
    <sheetView topLeftCell="A19" workbookViewId="0">
      <selection activeCell="Q38" sqref="Q38"/>
    </sheetView>
  </sheetViews>
  <sheetFormatPr defaultRowHeight="18.75" x14ac:dyDescent="0.4"/>
  <sheetData>
    <row r="1" spans="1:35" x14ac:dyDescent="0.4">
      <c r="A1" t="s">
        <v>0</v>
      </c>
      <c r="B1" t="s">
        <v>1</v>
      </c>
      <c r="C1" t="s">
        <v>2</v>
      </c>
      <c r="D1" t="s">
        <v>3</v>
      </c>
      <c r="E1">
        <v>1</v>
      </c>
      <c r="F1" t="s">
        <v>0</v>
      </c>
      <c r="G1" t="s">
        <v>1</v>
      </c>
      <c r="H1" t="s">
        <v>2</v>
      </c>
      <c r="I1" t="s">
        <v>3</v>
      </c>
      <c r="J1">
        <v>2</v>
      </c>
      <c r="K1" t="s">
        <v>0</v>
      </c>
      <c r="L1" t="s">
        <v>1</v>
      </c>
      <c r="M1" t="s">
        <v>2</v>
      </c>
      <c r="N1" t="s">
        <v>3</v>
      </c>
      <c r="O1">
        <v>3</v>
      </c>
      <c r="P1" t="s">
        <v>0</v>
      </c>
      <c r="Q1" t="s">
        <v>1</v>
      </c>
      <c r="R1" t="s">
        <v>2</v>
      </c>
      <c r="S1" t="s">
        <v>3</v>
      </c>
      <c r="T1">
        <v>4</v>
      </c>
      <c r="U1" t="s">
        <v>0</v>
      </c>
      <c r="V1" t="s">
        <v>1</v>
      </c>
      <c r="W1" t="s">
        <v>2</v>
      </c>
      <c r="X1" t="s">
        <v>3</v>
      </c>
      <c r="Y1">
        <v>5</v>
      </c>
      <c r="Z1" t="s">
        <v>0</v>
      </c>
      <c r="AA1" t="s">
        <v>1</v>
      </c>
      <c r="AB1" t="s">
        <v>2</v>
      </c>
      <c r="AC1" t="s">
        <v>3</v>
      </c>
      <c r="AD1">
        <v>6</v>
      </c>
      <c r="AE1" t="s">
        <v>0</v>
      </c>
      <c r="AF1" t="s">
        <v>1</v>
      </c>
      <c r="AG1" t="s">
        <v>2</v>
      </c>
      <c r="AH1" t="s">
        <v>3</v>
      </c>
      <c r="AI1">
        <v>7</v>
      </c>
    </row>
    <row r="2" spans="1:35" x14ac:dyDescent="0.4">
      <c r="A2">
        <v>40</v>
      </c>
      <c r="B2">
        <v>-3.721509756737647E-3</v>
      </c>
      <c r="C2">
        <v>-1.5635646723613911E-2</v>
      </c>
      <c r="D2">
        <v>3.1595872265938067E-2</v>
      </c>
      <c r="F2">
        <v>40</v>
      </c>
      <c r="G2">
        <v>-3.2586720019418258E-3</v>
      </c>
      <c r="H2">
        <v>-2.2239393300942531E-2</v>
      </c>
      <c r="I2">
        <v>2.8260721502729721E-2</v>
      </c>
      <c r="K2">
        <v>40</v>
      </c>
      <c r="L2">
        <v>6.6218495663823793E-3</v>
      </c>
      <c r="M2">
        <v>-3.6006149096316553E-2</v>
      </c>
      <c r="N2">
        <v>2.6179367947646689E-2</v>
      </c>
      <c r="P2">
        <v>40</v>
      </c>
      <c r="Q2">
        <v>1.4996154449341431E-3</v>
      </c>
      <c r="R2">
        <v>5.3963188512252758E-3</v>
      </c>
      <c r="S2">
        <v>3.0326946316655959E-2</v>
      </c>
      <c r="U2">
        <v>40</v>
      </c>
      <c r="V2">
        <v>-8.588135656333552E-3</v>
      </c>
      <c r="W2">
        <v>2.698096937365968E-2</v>
      </c>
      <c r="X2">
        <v>2.101412607883018E-2</v>
      </c>
      <c r="Z2">
        <v>40</v>
      </c>
      <c r="AA2">
        <v>6.1557717619297146E-3</v>
      </c>
      <c r="AB2">
        <v>2.69194307838297E-2</v>
      </c>
      <c r="AC2">
        <v>2.472176494697385E-2</v>
      </c>
      <c r="AE2">
        <v>40</v>
      </c>
      <c r="AF2">
        <v>-2.0870706661684291E-4</v>
      </c>
      <c r="AG2">
        <v>-2.578147016845458E-3</v>
      </c>
      <c r="AH2">
        <v>3.4199860882126322E-2</v>
      </c>
    </row>
    <row r="3" spans="1:35" x14ac:dyDescent="0.4">
      <c r="A3">
        <v>41</v>
      </c>
      <c r="B3">
        <v>1.0375638128362809E-3</v>
      </c>
      <c r="C3">
        <v>-1.108768806750599E-2</v>
      </c>
      <c r="D3">
        <v>4.648625773528809E-2</v>
      </c>
      <c r="F3">
        <v>41</v>
      </c>
      <c r="G3">
        <v>-2.5653740932460212E-3</v>
      </c>
      <c r="H3">
        <v>-1.539941293767085E-2</v>
      </c>
      <c r="I3">
        <v>5.2697752179332737E-2</v>
      </c>
      <c r="K3">
        <v>41</v>
      </c>
      <c r="L3">
        <v>-4.0702301271701054E-3</v>
      </c>
      <c r="M3">
        <v>-2.5712200612868E-2</v>
      </c>
      <c r="N3">
        <v>7.382931958532099E-2</v>
      </c>
      <c r="P3">
        <v>41</v>
      </c>
      <c r="Q3">
        <v>-1.066750929626456E-2</v>
      </c>
      <c r="R3">
        <v>5.2406695028635319E-3</v>
      </c>
      <c r="S3">
        <v>4.6454504879644608E-2</v>
      </c>
      <c r="U3">
        <v>41</v>
      </c>
      <c r="V3">
        <v>8.2586273957698294E-3</v>
      </c>
      <c r="W3">
        <v>1.5168874794303139E-2</v>
      </c>
      <c r="X3">
        <v>5.275690092880099E-2</v>
      </c>
      <c r="Z3">
        <v>41</v>
      </c>
      <c r="AA3">
        <v>7.6033717418483651E-3</v>
      </c>
      <c r="AB3">
        <v>2.3690411872573439E-2</v>
      </c>
      <c r="AC3">
        <v>5.2162630838239472E-2</v>
      </c>
      <c r="AE3">
        <v>41</v>
      </c>
      <c r="AF3">
        <v>2.4634459413991322E-4</v>
      </c>
      <c r="AG3">
        <v>-3.0469792792431989E-3</v>
      </c>
      <c r="AH3">
        <v>6.0822338969947383E-2</v>
      </c>
    </row>
    <row r="4" spans="1:35" x14ac:dyDescent="0.4">
      <c r="A4">
        <v>42</v>
      </c>
      <c r="B4">
        <v>-3.232691966499199E-3</v>
      </c>
      <c r="C4">
        <v>-5.8470476826091491E-3</v>
      </c>
      <c r="D4">
        <v>6.4212399393749592E-2</v>
      </c>
      <c r="F4">
        <v>42</v>
      </c>
      <c r="G4">
        <v>-5.4105193983690293E-4</v>
      </c>
      <c r="H4">
        <v>-1.885712534082723E-2</v>
      </c>
      <c r="I4">
        <v>6.9299713480278635E-2</v>
      </c>
      <c r="K4">
        <v>42</v>
      </c>
      <c r="L4">
        <v>3.6518661728259412E-3</v>
      </c>
      <c r="M4">
        <v>-2.7970454157212488E-2</v>
      </c>
      <c r="N4">
        <v>6.6029508349235294E-2</v>
      </c>
      <c r="P4">
        <v>42</v>
      </c>
      <c r="Q4">
        <v>-4.5105889565949818E-4</v>
      </c>
      <c r="R4">
        <v>8.1222655594244252E-3</v>
      </c>
      <c r="S4">
        <v>6.6074532136652056E-2</v>
      </c>
      <c r="U4">
        <v>42</v>
      </c>
      <c r="V4">
        <v>5.7853264867324563E-4</v>
      </c>
      <c r="W4">
        <v>1.151490426755539E-2</v>
      </c>
      <c r="X4">
        <v>8.2458587349265811E-2</v>
      </c>
      <c r="Z4">
        <v>42</v>
      </c>
      <c r="AA4">
        <v>2.3737842955213538E-3</v>
      </c>
      <c r="AB4">
        <v>2.1435883924568539E-2</v>
      </c>
      <c r="AC4">
        <v>5.6748918202811152E-2</v>
      </c>
      <c r="AE4">
        <v>42</v>
      </c>
      <c r="AF4">
        <v>-8.6071842767111266E-3</v>
      </c>
      <c r="AG4">
        <v>-4.3354379996047229E-3</v>
      </c>
      <c r="AH4">
        <v>4.502312776661694E-2</v>
      </c>
    </row>
    <row r="5" spans="1:35" x14ac:dyDescent="0.4">
      <c r="A5">
        <v>43</v>
      </c>
      <c r="B5">
        <v>-1.178766621136224E-4</v>
      </c>
      <c r="C5">
        <v>-7.4464083629530138E-3</v>
      </c>
      <c r="D5">
        <v>7.6954976749482359E-2</v>
      </c>
      <c r="F5">
        <v>43</v>
      </c>
      <c r="G5">
        <v>-8.3750174452250077E-4</v>
      </c>
      <c r="H5">
        <v>-1.434224516000685E-2</v>
      </c>
      <c r="I5">
        <v>7.3660448706943965E-2</v>
      </c>
      <c r="K5">
        <v>43</v>
      </c>
      <c r="L5">
        <v>1.7404745078882849E-3</v>
      </c>
      <c r="M5">
        <v>-1.4601473034775129E-2</v>
      </c>
      <c r="N5">
        <v>7.8268310037085634E-2</v>
      </c>
      <c r="P5">
        <v>43</v>
      </c>
      <c r="Q5">
        <v>8.2724764433667677E-3</v>
      </c>
      <c r="R5">
        <v>8.7672620192416409E-3</v>
      </c>
      <c r="S5">
        <v>8.0954543078190208E-2</v>
      </c>
      <c r="U5">
        <v>43</v>
      </c>
      <c r="V5">
        <v>1.9561724791508999E-3</v>
      </c>
      <c r="W5">
        <v>9.8147881044001583E-3</v>
      </c>
      <c r="X5">
        <v>8.1623070674888248E-2</v>
      </c>
      <c r="Z5">
        <v>43</v>
      </c>
      <c r="AA5">
        <v>7.7721808429517759E-4</v>
      </c>
      <c r="AB5">
        <v>1.5678166416820179E-2</v>
      </c>
      <c r="AC5">
        <v>8.1462737644525371E-2</v>
      </c>
      <c r="AE5">
        <v>43</v>
      </c>
      <c r="AF5">
        <v>3.1572079100111727E-4</v>
      </c>
      <c r="AG5">
        <v>-7.6975941089418307E-3</v>
      </c>
      <c r="AH5">
        <v>8.9528846529615722E-2</v>
      </c>
    </row>
    <row r="6" spans="1:35" x14ac:dyDescent="0.4">
      <c r="A6">
        <v>44</v>
      </c>
      <c r="B6">
        <v>-1.0043532678864471E-2</v>
      </c>
      <c r="C6">
        <v>-1.2813031883565289E-2</v>
      </c>
      <c r="D6">
        <v>8.0457934682769974E-2</v>
      </c>
      <c r="F6">
        <v>44</v>
      </c>
      <c r="G6">
        <v>5.1584372881738408E-3</v>
      </c>
      <c r="H6">
        <v>-1.8449057536011369E-2</v>
      </c>
      <c r="I6">
        <v>8.1139330056803682E-2</v>
      </c>
      <c r="K6">
        <v>44</v>
      </c>
      <c r="L6">
        <v>5.2750425059671429E-3</v>
      </c>
      <c r="M6">
        <v>-1.8497541306885711E-2</v>
      </c>
      <c r="N6">
        <v>9.6754018173334441E-2</v>
      </c>
      <c r="P6">
        <v>44</v>
      </c>
      <c r="Q6">
        <v>-6.7145650555081298E-3</v>
      </c>
      <c r="R6">
        <v>1.2947194495531779E-2</v>
      </c>
      <c r="S6">
        <v>7.6836899873453005E-2</v>
      </c>
      <c r="U6">
        <v>44</v>
      </c>
      <c r="V6">
        <v>-2.826373857434606E-3</v>
      </c>
      <c r="W6">
        <v>1.100522269636464E-2</v>
      </c>
      <c r="X6">
        <v>9.3602305210304007E-2</v>
      </c>
      <c r="Z6">
        <v>44</v>
      </c>
      <c r="AA6">
        <v>4.3781623969452749E-3</v>
      </c>
      <c r="AB6">
        <v>1.6040640570007762E-2</v>
      </c>
      <c r="AC6">
        <v>0.1006889496457775</v>
      </c>
      <c r="AE6">
        <v>44</v>
      </c>
      <c r="AF6">
        <v>1.7749367036885E-3</v>
      </c>
      <c r="AG6">
        <v>6.2749120110787678E-3</v>
      </c>
      <c r="AH6">
        <v>9.0063445455287966E-2</v>
      </c>
    </row>
    <row r="7" spans="1:35" x14ac:dyDescent="0.4">
      <c r="A7">
        <v>45</v>
      </c>
      <c r="B7">
        <v>7.4012601384689158E-3</v>
      </c>
      <c r="C7">
        <v>-8.072983052808244E-4</v>
      </c>
      <c r="D7">
        <v>0.1004670395317443</v>
      </c>
      <c r="F7">
        <v>45</v>
      </c>
      <c r="G7">
        <v>7.7487092786390783E-3</v>
      </c>
      <c r="H7">
        <v>-1.205853991229475E-2</v>
      </c>
      <c r="I7">
        <v>0.1020087873626806</v>
      </c>
      <c r="K7">
        <v>45</v>
      </c>
      <c r="L7">
        <v>-2.3308799876181228E-3</v>
      </c>
      <c r="M7">
        <v>-2.155494313081651E-2</v>
      </c>
      <c r="N7">
        <v>0.11552386048613281</v>
      </c>
      <c r="P7">
        <v>45</v>
      </c>
      <c r="Q7">
        <v>-9.7662280598403671E-3</v>
      </c>
      <c r="R7">
        <v>6.4551510260934426E-3</v>
      </c>
      <c r="S7">
        <v>0.1006835888736681</v>
      </c>
      <c r="U7">
        <v>45</v>
      </c>
      <c r="V7">
        <v>2.1647050435304759E-3</v>
      </c>
      <c r="W7">
        <v>8.8589653055196216E-3</v>
      </c>
      <c r="X7">
        <v>0.1055240794366462</v>
      </c>
      <c r="Z7">
        <v>45</v>
      </c>
      <c r="AA7">
        <v>5.8196135439784608E-3</v>
      </c>
      <c r="AB7">
        <v>9.6155774482150364E-3</v>
      </c>
      <c r="AC7">
        <v>0.1124853587823323</v>
      </c>
      <c r="AE7">
        <v>45</v>
      </c>
      <c r="AF7">
        <v>1.193221470238361E-3</v>
      </c>
      <c r="AG7">
        <v>-3.6698670038681981E-3</v>
      </c>
      <c r="AH7">
        <v>8.9409483795507297E-2</v>
      </c>
    </row>
    <row r="8" spans="1:35" x14ac:dyDescent="0.4">
      <c r="A8">
        <v>46</v>
      </c>
      <c r="B8">
        <v>6.1909740406587395E-4</v>
      </c>
      <c r="C8">
        <v>-7.0161893765112084E-3</v>
      </c>
      <c r="D8">
        <v>0.1175933553315129</v>
      </c>
      <c r="F8">
        <v>46</v>
      </c>
      <c r="G8">
        <v>-6.7040374020366851E-4</v>
      </c>
      <c r="H8">
        <v>-9.5180284148703165E-3</v>
      </c>
      <c r="I8">
        <v>0.13172805806648111</v>
      </c>
      <c r="K8">
        <v>46</v>
      </c>
      <c r="L8">
        <v>4.4709520957379248E-3</v>
      </c>
      <c r="M8">
        <v>-9.0966395986227713E-3</v>
      </c>
      <c r="N8">
        <v>0.10916002134480431</v>
      </c>
      <c r="P8">
        <v>46</v>
      </c>
      <c r="Q8">
        <v>1.1207053598447829E-2</v>
      </c>
      <c r="R8">
        <v>1.4286978363716609E-2</v>
      </c>
      <c r="S8">
        <v>0.1092257940348562</v>
      </c>
      <c r="U8">
        <v>46</v>
      </c>
      <c r="V8">
        <v>9.6816366740368892E-3</v>
      </c>
      <c r="W8">
        <v>6.7786371440655708E-3</v>
      </c>
      <c r="X8">
        <v>0.10372644963118691</v>
      </c>
      <c r="Z8">
        <v>46</v>
      </c>
      <c r="AA8">
        <v>5.4697267279484804E-3</v>
      </c>
      <c r="AB8">
        <v>1.5523711296699071E-2</v>
      </c>
      <c r="AC8">
        <v>0.1021815512743611</v>
      </c>
      <c r="AE8">
        <v>46</v>
      </c>
      <c r="AF8">
        <v>1.880488179536061E-3</v>
      </c>
      <c r="AG8">
        <v>-3.7992580754660559E-3</v>
      </c>
      <c r="AH8">
        <v>0.10413065342079859</v>
      </c>
    </row>
    <row r="9" spans="1:35" x14ac:dyDescent="0.4">
      <c r="A9">
        <v>47</v>
      </c>
      <c r="B9">
        <v>-1.5400616696841531E-3</v>
      </c>
      <c r="C9">
        <v>-5.9721355052520173E-3</v>
      </c>
      <c r="D9">
        <v>0.12679690717959799</v>
      </c>
      <c r="F9">
        <v>47</v>
      </c>
      <c r="G9">
        <v>-4.3470093090413851E-3</v>
      </c>
      <c r="H9">
        <v>-1.406126211210593E-2</v>
      </c>
      <c r="I9">
        <v>0.1187986229185094</v>
      </c>
      <c r="K9">
        <v>47</v>
      </c>
      <c r="L9">
        <v>3.8814274753129429E-3</v>
      </c>
      <c r="M9">
        <v>-1.3006628218263599E-2</v>
      </c>
      <c r="N9">
        <v>0.1134466061633862</v>
      </c>
      <c r="P9">
        <v>47</v>
      </c>
      <c r="Q9">
        <v>-3.048405359098524E-3</v>
      </c>
      <c r="R9">
        <v>-7.0565326479712096E-4</v>
      </c>
      <c r="S9">
        <v>0.1124928770835151</v>
      </c>
      <c r="U9">
        <v>47</v>
      </c>
      <c r="V9">
        <v>-1.5242250667230129E-3</v>
      </c>
      <c r="W9">
        <v>5.207670837350617E-3</v>
      </c>
      <c r="X9">
        <v>0.1127499439564543</v>
      </c>
      <c r="Z9">
        <v>47</v>
      </c>
      <c r="AA9">
        <v>1.2554638389451901E-3</v>
      </c>
      <c r="AB9">
        <v>8.9206636009990653E-3</v>
      </c>
      <c r="AC9">
        <v>0.1132264994525285</v>
      </c>
      <c r="AE9">
        <v>47</v>
      </c>
      <c r="AF9">
        <v>1.952883795699265E-3</v>
      </c>
      <c r="AG9">
        <v>3.9225698271240046E-3</v>
      </c>
      <c r="AH9">
        <v>0.1174769478445864</v>
      </c>
    </row>
    <row r="10" spans="1:35" x14ac:dyDescent="0.4">
      <c r="A10">
        <v>48</v>
      </c>
      <c r="B10">
        <v>1.351494043491066E-3</v>
      </c>
      <c r="C10">
        <v>-5.4006314296364873E-3</v>
      </c>
      <c r="D10">
        <v>0.1432133991313766</v>
      </c>
      <c r="F10">
        <v>48</v>
      </c>
      <c r="G10">
        <v>3.7257597984858282E-3</v>
      </c>
      <c r="H10">
        <v>-7.3245893634921498E-3</v>
      </c>
      <c r="I10">
        <v>0.1168538277108023</v>
      </c>
      <c r="K10">
        <v>48</v>
      </c>
      <c r="L10">
        <v>1.8013911313950371E-3</v>
      </c>
      <c r="M10">
        <v>-1.22470790506736E-2</v>
      </c>
      <c r="N10">
        <v>0.1378223537010993</v>
      </c>
      <c r="P10">
        <v>48</v>
      </c>
      <c r="Q10">
        <v>3.2423077629139619E-4</v>
      </c>
      <c r="R10">
        <v>8.3234611500987224E-3</v>
      </c>
      <c r="S10">
        <v>0.1227029750212784</v>
      </c>
      <c r="U10">
        <v>48</v>
      </c>
      <c r="V10">
        <v>3.3317601200807461E-3</v>
      </c>
      <c r="W10">
        <v>8.1649475082140183E-3</v>
      </c>
      <c r="X10">
        <v>0.12627697295244261</v>
      </c>
      <c r="Z10">
        <v>48</v>
      </c>
      <c r="AA10">
        <v>-4.0660226479758668E-4</v>
      </c>
      <c r="AB10">
        <v>1.7145306527308082E-2</v>
      </c>
      <c r="AC10">
        <v>0.1168587839515626</v>
      </c>
      <c r="AE10">
        <v>48</v>
      </c>
      <c r="AF10">
        <v>-4.0589153643157778E-3</v>
      </c>
      <c r="AG10">
        <v>2.3572112048431781E-3</v>
      </c>
      <c r="AH10">
        <v>0.1310518019649079</v>
      </c>
    </row>
    <row r="11" spans="1:35" x14ac:dyDescent="0.4">
      <c r="A11">
        <v>49</v>
      </c>
      <c r="B11">
        <v>5.7192395850808042E-3</v>
      </c>
      <c r="C11">
        <v>-6.903949191712621E-3</v>
      </c>
      <c r="D11">
        <v>0.14004356254067321</v>
      </c>
      <c r="F11">
        <v>49</v>
      </c>
      <c r="G11">
        <v>-7.3359158977928376E-3</v>
      </c>
      <c r="H11">
        <v>-3.3285461175694732E-3</v>
      </c>
      <c r="I11">
        <v>0.1292813532643613</v>
      </c>
      <c r="K11">
        <v>49</v>
      </c>
      <c r="L11">
        <v>6.038784410601415E-3</v>
      </c>
      <c r="M11">
        <v>-9.6395432373421516E-3</v>
      </c>
      <c r="N11">
        <v>0.1418336606572928</v>
      </c>
      <c r="P11">
        <v>49</v>
      </c>
      <c r="Q11">
        <v>4.1945431780334242E-3</v>
      </c>
      <c r="R11">
        <v>1.739073815150833E-3</v>
      </c>
      <c r="S11">
        <v>0.1351388851170004</v>
      </c>
      <c r="U11">
        <v>49</v>
      </c>
      <c r="V11">
        <v>1.602765714762238E-3</v>
      </c>
      <c r="W11">
        <v>4.5224450219207638E-3</v>
      </c>
      <c r="X11">
        <v>0.13443171639529011</v>
      </c>
      <c r="Z11">
        <v>49</v>
      </c>
      <c r="AA11">
        <v>6.9944962153535564E-3</v>
      </c>
      <c r="AB11">
        <v>9.7230342565947925E-3</v>
      </c>
      <c r="AC11">
        <v>0.13291013549835551</v>
      </c>
      <c r="AE11">
        <v>49</v>
      </c>
      <c r="AF11">
        <v>5.9383962456038067E-3</v>
      </c>
      <c r="AG11">
        <v>-3.2272415420481252E-3</v>
      </c>
      <c r="AH11">
        <v>0.1322698565827029</v>
      </c>
    </row>
    <row r="12" spans="1:35" x14ac:dyDescent="0.4">
      <c r="A12">
        <v>50</v>
      </c>
      <c r="B12">
        <v>-1.2339123975166051E-4</v>
      </c>
      <c r="C12">
        <v>-1.732127134284511E-3</v>
      </c>
      <c r="D12">
        <v>0.14102007337904759</v>
      </c>
      <c r="F12">
        <v>50</v>
      </c>
      <c r="G12">
        <v>3.2490871297123571E-4</v>
      </c>
      <c r="H12">
        <v>3.1154354956306352E-5</v>
      </c>
      <c r="I12">
        <v>0.14325308096890271</v>
      </c>
      <c r="K12">
        <v>50</v>
      </c>
      <c r="L12">
        <v>-1.8500670073202719E-3</v>
      </c>
      <c r="M12">
        <v>-5.8922064175615718E-3</v>
      </c>
      <c r="N12">
        <v>0.1213004594579159</v>
      </c>
      <c r="P12">
        <v>50</v>
      </c>
      <c r="Q12">
        <v>-2.1528110234394601E-3</v>
      </c>
      <c r="R12">
        <v>7.0932789438971503E-3</v>
      </c>
      <c r="S12">
        <v>0.13622451345921971</v>
      </c>
      <c r="U12">
        <v>50</v>
      </c>
      <c r="V12">
        <v>-2.422005347727962E-3</v>
      </c>
      <c r="W12">
        <v>1.085017572226139E-2</v>
      </c>
      <c r="X12">
        <v>0.12874770647842501</v>
      </c>
      <c r="Z12">
        <v>50</v>
      </c>
      <c r="AA12">
        <v>-2.554152534971761E-3</v>
      </c>
      <c r="AB12">
        <v>1.879258485662608E-3</v>
      </c>
      <c r="AC12">
        <v>0.12811639260949331</v>
      </c>
      <c r="AE12">
        <v>50</v>
      </c>
      <c r="AF12">
        <v>3.9135512211582483E-3</v>
      </c>
      <c r="AG12">
        <v>-6.6462308702987831E-3</v>
      </c>
      <c r="AH12">
        <v>0.1427291189309372</v>
      </c>
    </row>
    <row r="13" spans="1:35" x14ac:dyDescent="0.4">
      <c r="A13">
        <v>51</v>
      </c>
      <c r="B13">
        <v>3.8528233158668929E-4</v>
      </c>
      <c r="C13">
        <v>-1.7238981826663748E-2</v>
      </c>
      <c r="D13">
        <v>0.14309422837958241</v>
      </c>
      <c r="F13">
        <v>51</v>
      </c>
      <c r="G13">
        <v>2.1002922159628741E-4</v>
      </c>
      <c r="H13">
        <v>-9.3424420859552805E-3</v>
      </c>
      <c r="I13">
        <v>0.14541141447010081</v>
      </c>
      <c r="K13">
        <v>51</v>
      </c>
      <c r="L13">
        <v>-5.6038575130683789E-3</v>
      </c>
      <c r="M13">
        <v>-1.3530601284564331E-3</v>
      </c>
      <c r="N13">
        <v>0.1517403696151943</v>
      </c>
      <c r="P13">
        <v>51</v>
      </c>
      <c r="Q13">
        <v>1.7077031230242361E-3</v>
      </c>
      <c r="R13">
        <v>4.0149414262782472E-3</v>
      </c>
      <c r="S13">
        <v>0.14317527090022281</v>
      </c>
      <c r="U13">
        <v>51</v>
      </c>
      <c r="V13">
        <v>6.492489305702418E-3</v>
      </c>
      <c r="W13">
        <v>-3.5632939570468192E-4</v>
      </c>
      <c r="X13">
        <v>0.15543634891924829</v>
      </c>
      <c r="Z13">
        <v>51</v>
      </c>
      <c r="AA13">
        <v>3.9778936621035887E-3</v>
      </c>
      <c r="AB13">
        <v>1.132912506962544E-2</v>
      </c>
      <c r="AC13">
        <v>0.1391159456031294</v>
      </c>
      <c r="AE13">
        <v>51</v>
      </c>
      <c r="AF13">
        <v>-3.626232697297822E-3</v>
      </c>
      <c r="AG13">
        <v>-8.0133559673675678E-3</v>
      </c>
      <c r="AH13">
        <v>0.1338094019957739</v>
      </c>
    </row>
    <row r="14" spans="1:35" x14ac:dyDescent="0.4">
      <c r="A14">
        <v>52</v>
      </c>
      <c r="B14">
        <v>2.5087263864953259E-3</v>
      </c>
      <c r="C14">
        <v>1.175958091808697E-4</v>
      </c>
      <c r="D14">
        <v>0.12730418526378279</v>
      </c>
      <c r="F14">
        <v>52</v>
      </c>
      <c r="G14">
        <v>-2.0203508679263499E-3</v>
      </c>
      <c r="H14">
        <v>-6.1845364463965474E-4</v>
      </c>
      <c r="I14">
        <v>0.14893898311850409</v>
      </c>
      <c r="K14">
        <v>52</v>
      </c>
      <c r="L14">
        <v>6.339847896603649E-3</v>
      </c>
      <c r="M14">
        <v>-7.0996009943124789E-3</v>
      </c>
      <c r="N14">
        <v>0.13651172416408219</v>
      </c>
      <c r="P14">
        <v>52</v>
      </c>
      <c r="Q14">
        <v>3.5412288606464122E-3</v>
      </c>
      <c r="R14">
        <v>-3.6663642354241789E-3</v>
      </c>
      <c r="S14">
        <v>0.15750817939642989</v>
      </c>
      <c r="U14">
        <v>52</v>
      </c>
      <c r="V14">
        <v>2.69831569564761E-3</v>
      </c>
      <c r="W14">
        <v>-5.1165834838003479E-3</v>
      </c>
      <c r="X14">
        <v>0.13031578436397101</v>
      </c>
      <c r="Z14">
        <v>52</v>
      </c>
      <c r="AA14">
        <v>9.7424504038302797E-3</v>
      </c>
      <c r="AB14">
        <v>-1.1476903052912879E-3</v>
      </c>
      <c r="AC14">
        <v>0.14140885053500021</v>
      </c>
      <c r="AE14">
        <v>52</v>
      </c>
      <c r="AF14">
        <v>1.933715421880144E-3</v>
      </c>
      <c r="AG14">
        <v>-4.348006531555231E-3</v>
      </c>
      <c r="AH14">
        <v>0.1235996178796732</v>
      </c>
    </row>
    <row r="15" spans="1:35" x14ac:dyDescent="0.4">
      <c r="A15">
        <v>53</v>
      </c>
      <c r="B15">
        <v>2.0636596096140591E-3</v>
      </c>
      <c r="C15">
        <v>-9.74754689559423E-4</v>
      </c>
      <c r="D15">
        <v>0.14950460446122249</v>
      </c>
      <c r="F15">
        <v>53</v>
      </c>
      <c r="G15">
        <v>-9.4097820591897054E-4</v>
      </c>
      <c r="H15">
        <v>-1.255511919168586E-3</v>
      </c>
      <c r="I15">
        <v>0.1483531037532676</v>
      </c>
      <c r="K15">
        <v>53</v>
      </c>
      <c r="L15">
        <v>1.4887244859717881E-3</v>
      </c>
      <c r="M15">
        <v>-7.9178096707725135E-3</v>
      </c>
      <c r="N15">
        <v>0.14770049898551649</v>
      </c>
      <c r="P15">
        <v>53</v>
      </c>
      <c r="Q15">
        <v>-1.099314760178062E-2</v>
      </c>
      <c r="R15">
        <v>-2.7902262707052311E-3</v>
      </c>
      <c r="S15">
        <v>0.15133137335239549</v>
      </c>
      <c r="U15">
        <v>53</v>
      </c>
      <c r="V15">
        <v>-1.9362473595485839E-3</v>
      </c>
      <c r="W15">
        <v>-8.9077409425219176E-4</v>
      </c>
      <c r="X15">
        <v>0.15453759049499341</v>
      </c>
      <c r="Z15">
        <v>53</v>
      </c>
      <c r="AA15">
        <v>5.1011387079249208E-3</v>
      </c>
      <c r="AB15">
        <v>1.0786768838728861E-3</v>
      </c>
      <c r="AC15">
        <v>0.14649711952077721</v>
      </c>
      <c r="AE15">
        <v>53</v>
      </c>
      <c r="AF15">
        <v>-4.8696635483067834E-3</v>
      </c>
      <c r="AG15">
        <v>-2.3280617273922161E-3</v>
      </c>
      <c r="AH15">
        <v>0.1398732461128728</v>
      </c>
    </row>
    <row r="16" spans="1:35" x14ac:dyDescent="0.4">
      <c r="A16">
        <v>54</v>
      </c>
      <c r="B16">
        <v>1.9344789071347129E-3</v>
      </c>
      <c r="C16">
        <v>-7.0039660030262497E-3</v>
      </c>
      <c r="D16">
        <v>0.13929390559480759</v>
      </c>
      <c r="F16">
        <v>54</v>
      </c>
      <c r="G16">
        <v>7.7540703602612237E-3</v>
      </c>
      <c r="H16">
        <v>3.5239933546492271E-3</v>
      </c>
      <c r="I16">
        <v>0.14369019053220869</v>
      </c>
      <c r="K16">
        <v>54</v>
      </c>
      <c r="L16">
        <v>1.027939710709019E-2</v>
      </c>
      <c r="M16">
        <v>-5.5887544143784296E-3</v>
      </c>
      <c r="N16">
        <v>0.1525590692109032</v>
      </c>
      <c r="P16">
        <v>54</v>
      </c>
      <c r="Q16">
        <v>3.3219950200365938E-3</v>
      </c>
      <c r="R16">
        <v>-3.9955202053311174E-3</v>
      </c>
      <c r="S16">
        <v>0.14249611603810169</v>
      </c>
      <c r="U16">
        <v>54</v>
      </c>
      <c r="V16">
        <v>5.2441936740016421E-3</v>
      </c>
      <c r="W16">
        <v>3.7434370594219609E-3</v>
      </c>
      <c r="X16">
        <v>0.13883087625066751</v>
      </c>
      <c r="Z16">
        <v>54</v>
      </c>
      <c r="AA16">
        <v>2.1409486436082571E-3</v>
      </c>
      <c r="AB16">
        <v>-3.0497842553946939E-3</v>
      </c>
      <c r="AC16">
        <v>0.14464955770335239</v>
      </c>
      <c r="AE16">
        <v>54</v>
      </c>
      <c r="AF16">
        <v>-4.239243376328492E-4</v>
      </c>
      <c r="AG16">
        <v>-1.686233182752491E-3</v>
      </c>
      <c r="AH16">
        <v>0.14378073005217221</v>
      </c>
    </row>
    <row r="17" spans="1:34" x14ac:dyDescent="0.4">
      <c r="A17">
        <v>55</v>
      </c>
      <c r="B17">
        <v>-1.033217820784666E-3</v>
      </c>
      <c r="C17">
        <v>3.725399415140909E-3</v>
      </c>
      <c r="D17">
        <v>0.13977709095478361</v>
      </c>
      <c r="F17">
        <v>55</v>
      </c>
      <c r="G17">
        <v>1.1800715521366261E-2</v>
      </c>
      <c r="H17">
        <v>-8.187695572709831E-3</v>
      </c>
      <c r="I17">
        <v>0.14802658944543751</v>
      </c>
      <c r="K17">
        <v>55</v>
      </c>
      <c r="L17">
        <v>3.338719441070062E-3</v>
      </c>
      <c r="M17">
        <v>-6.4143497659367643E-3</v>
      </c>
      <c r="N17">
        <v>0.136978899224863</v>
      </c>
      <c r="P17">
        <v>55</v>
      </c>
      <c r="Q17">
        <v>4.5971384001550252E-4</v>
      </c>
      <c r="R17">
        <v>-2.1500754390663011E-3</v>
      </c>
      <c r="S17">
        <v>0.1594139017889738</v>
      </c>
      <c r="U17">
        <v>55</v>
      </c>
      <c r="V17">
        <v>6.5454580064041061E-3</v>
      </c>
      <c r="W17">
        <v>-2.0490903750886129E-3</v>
      </c>
      <c r="X17">
        <v>0.1467859157707172</v>
      </c>
      <c r="Z17">
        <v>55</v>
      </c>
      <c r="AA17">
        <v>3.2620759629876381E-3</v>
      </c>
      <c r="AB17">
        <v>8.9524455343678814E-3</v>
      </c>
      <c r="AC17">
        <v>0.1423693168756037</v>
      </c>
      <c r="AE17">
        <v>55</v>
      </c>
      <c r="AF17">
        <v>1.966581929967349E-3</v>
      </c>
      <c r="AG17">
        <v>-5.855712033670195E-3</v>
      </c>
      <c r="AH17">
        <v>0.14021368003633131</v>
      </c>
    </row>
    <row r="18" spans="1:34" x14ac:dyDescent="0.4">
      <c r="A18">
        <v>56</v>
      </c>
      <c r="B18">
        <v>1.730353406568116E-3</v>
      </c>
      <c r="C18">
        <v>-1.9713388461444271E-3</v>
      </c>
      <c r="D18">
        <v>0.1418942350685235</v>
      </c>
      <c r="F18">
        <v>56</v>
      </c>
      <c r="G18">
        <v>7.5758062165622031E-3</v>
      </c>
      <c r="H18">
        <v>-4.350969818649175E-3</v>
      </c>
      <c r="I18">
        <v>0.1423986831611809</v>
      </c>
      <c r="K18">
        <v>56</v>
      </c>
      <c r="L18">
        <v>3.4308590652720088E-3</v>
      </c>
      <c r="M18">
        <v>4.4056999392550183E-3</v>
      </c>
      <c r="N18">
        <v>0.13763157777892099</v>
      </c>
      <c r="P18">
        <v>56</v>
      </c>
      <c r="Q18">
        <v>-9.0875258059047368E-4</v>
      </c>
      <c r="R18">
        <v>3.096159727632932E-3</v>
      </c>
      <c r="S18">
        <v>0.15382582135650241</v>
      </c>
      <c r="U18">
        <v>56</v>
      </c>
      <c r="V18">
        <v>3.427398242683359E-3</v>
      </c>
      <c r="W18">
        <v>-5.1607340012919814E-3</v>
      </c>
      <c r="X18">
        <v>0.13650226711601049</v>
      </c>
      <c r="Z18">
        <v>56</v>
      </c>
      <c r="AA18">
        <v>-1.7296586530415759E-3</v>
      </c>
      <c r="AB18">
        <v>2.1971925915910298E-3</v>
      </c>
      <c r="AC18">
        <v>0.14390513121855941</v>
      </c>
      <c r="AE18">
        <v>56</v>
      </c>
      <c r="AF18">
        <v>-8.0379357881366423E-3</v>
      </c>
      <c r="AG18">
        <v>-4.0555169862113889E-3</v>
      </c>
      <c r="AH18">
        <v>0.1454291500637151</v>
      </c>
    </row>
    <row r="19" spans="1:34" x14ac:dyDescent="0.4">
      <c r="A19">
        <v>57</v>
      </c>
      <c r="B19">
        <v>4.1604389850191234E-3</v>
      </c>
      <c r="C19">
        <v>-4.8038298994548274E-3</v>
      </c>
      <c r="D19">
        <v>0.14430647355460491</v>
      </c>
      <c r="F19">
        <v>57</v>
      </c>
      <c r="G19">
        <v>-3.4957144352432078E-3</v>
      </c>
      <c r="H19">
        <v>-5.1181734315999903E-3</v>
      </c>
      <c r="I19">
        <v>0.14281485843137851</v>
      </c>
      <c r="K19">
        <v>57</v>
      </c>
      <c r="L19">
        <v>-2.8476912066744829E-4</v>
      </c>
      <c r="M19">
        <v>2.106435888974168E-3</v>
      </c>
      <c r="N19">
        <v>0.1364857632995439</v>
      </c>
      <c r="P19">
        <v>57</v>
      </c>
      <c r="Q19">
        <v>-9.9913564741008361E-4</v>
      </c>
      <c r="R19">
        <v>-3.191613366342042E-3</v>
      </c>
      <c r="S19">
        <v>0.14677745314563051</v>
      </c>
      <c r="U19">
        <v>57</v>
      </c>
      <c r="V19">
        <v>1.309566016025308E-2</v>
      </c>
      <c r="W19">
        <v>-6.5017770024421136E-3</v>
      </c>
      <c r="X19">
        <v>0.13856579257664989</v>
      </c>
      <c r="Z19">
        <v>57</v>
      </c>
      <c r="AA19">
        <v>1.0873642810204291E-3</v>
      </c>
      <c r="AB19">
        <v>-3.1294767403232311E-3</v>
      </c>
      <c r="AC19">
        <v>0.13703709634108319</v>
      </c>
      <c r="AE19">
        <v>57</v>
      </c>
      <c r="AF19">
        <v>5.1601976900214246E-3</v>
      </c>
      <c r="AG19">
        <v>-1.545430919321606E-3</v>
      </c>
      <c r="AH19">
        <v>0.1297560612018191</v>
      </c>
    </row>
    <row r="20" spans="1:34" x14ac:dyDescent="0.4">
      <c r="A20">
        <v>58</v>
      </c>
      <c r="B20">
        <v>7.3548524316393409E-3</v>
      </c>
      <c r="C20">
        <v>-5.31695377587766E-3</v>
      </c>
      <c r="D20">
        <v>0.1495644660747967</v>
      </c>
      <c r="F20">
        <v>58</v>
      </c>
      <c r="G20">
        <v>4.1079204995856013E-3</v>
      </c>
      <c r="H20">
        <v>1.781810656892095E-3</v>
      </c>
      <c r="I20">
        <v>0.13843748528582669</v>
      </c>
      <c r="K20">
        <v>58</v>
      </c>
      <c r="L20">
        <v>1.33021172756226E-2</v>
      </c>
      <c r="M20">
        <v>2.6426448804424459E-3</v>
      </c>
      <c r="N20">
        <v>0.14922151125422259</v>
      </c>
      <c r="P20">
        <v>58</v>
      </c>
      <c r="Q20">
        <v>4.105887600865628E-3</v>
      </c>
      <c r="R20">
        <v>-2.708012800537043E-3</v>
      </c>
      <c r="S20">
        <v>0.14041841116206941</v>
      </c>
      <c r="U20">
        <v>58</v>
      </c>
      <c r="V20">
        <v>7.1922247111339101E-3</v>
      </c>
      <c r="W20">
        <v>-3.1917253042220641E-3</v>
      </c>
      <c r="X20">
        <v>0.15215709128236371</v>
      </c>
      <c r="Z20">
        <v>58</v>
      </c>
      <c r="AA20">
        <v>6.6875195826868322E-3</v>
      </c>
      <c r="AB20">
        <v>-8.2823141974285941E-4</v>
      </c>
      <c r="AC20">
        <v>0.1429601558184789</v>
      </c>
      <c r="AE20">
        <v>58</v>
      </c>
      <c r="AF20">
        <v>1.0878202747846051E-2</v>
      </c>
      <c r="AG20">
        <v>-3.6966624085561519E-3</v>
      </c>
      <c r="AH20">
        <v>0.143861413910846</v>
      </c>
    </row>
    <row r="21" spans="1:34" x14ac:dyDescent="0.4">
      <c r="A21">
        <v>59</v>
      </c>
      <c r="B21">
        <v>7.2830854964666437E-3</v>
      </c>
      <c r="C21">
        <v>2.628134034011651E-3</v>
      </c>
      <c r="D21">
        <v>0.13740662132296119</v>
      </c>
      <c r="F21">
        <v>59</v>
      </c>
      <c r="G21">
        <v>-8.6302756019380582E-3</v>
      </c>
      <c r="H21">
        <v>3.9914537890954338E-3</v>
      </c>
      <c r="I21">
        <v>0.14522003894677449</v>
      </c>
      <c r="K21">
        <v>59</v>
      </c>
      <c r="L21">
        <v>1.0757761943303121E-2</v>
      </c>
      <c r="M21">
        <v>2.03298537452215E-3</v>
      </c>
      <c r="N21">
        <v>0.14795399941029799</v>
      </c>
      <c r="P21">
        <v>59</v>
      </c>
      <c r="Q21">
        <v>1.801781708189847E-3</v>
      </c>
      <c r="R21">
        <v>-6.4109472416461746E-3</v>
      </c>
      <c r="S21">
        <v>0.14099670036308401</v>
      </c>
      <c r="U21">
        <v>59</v>
      </c>
      <c r="V21">
        <v>7.4620622587213328E-3</v>
      </c>
      <c r="W21">
        <v>-1.2546619451370431E-2</v>
      </c>
      <c r="X21">
        <v>0.13984607320046721</v>
      </c>
      <c r="Z21">
        <v>59</v>
      </c>
      <c r="AA21">
        <v>8.0589166978402901E-3</v>
      </c>
      <c r="AB21">
        <v>-8.4818144241569672E-3</v>
      </c>
      <c r="AC21">
        <v>0.14074662057619189</v>
      </c>
      <c r="AE21">
        <v>59</v>
      </c>
      <c r="AF21">
        <v>5.8456709748456537E-4</v>
      </c>
      <c r="AG21">
        <v>-3.4606008105130068E-4</v>
      </c>
      <c r="AH21">
        <v>0.14613209161857321</v>
      </c>
    </row>
    <row r="22" spans="1:34" x14ac:dyDescent="0.4">
      <c r="A22">
        <v>60</v>
      </c>
      <c r="B22">
        <v>1.0254282126385241E-2</v>
      </c>
      <c r="C22">
        <v>-2.254914600826797E-3</v>
      </c>
      <c r="D22">
        <v>0.14796737109897759</v>
      </c>
      <c r="F22">
        <v>60</v>
      </c>
      <c r="G22">
        <v>-1.5207149712036279E-4</v>
      </c>
      <c r="H22">
        <v>-8.5800417779036894E-3</v>
      </c>
      <c r="I22">
        <v>0.13848199028305561</v>
      </c>
      <c r="K22">
        <v>60</v>
      </c>
      <c r="L22">
        <v>-1.806642641625818E-3</v>
      </c>
      <c r="M22">
        <v>3.6327846111074888E-3</v>
      </c>
      <c r="N22">
        <v>0.1388566079452308</v>
      </c>
      <c r="P22">
        <v>60</v>
      </c>
      <c r="Q22">
        <v>5.9062987330179449E-3</v>
      </c>
      <c r="R22">
        <v>-3.5704206835139949E-3</v>
      </c>
      <c r="S22">
        <v>0.14676739442686651</v>
      </c>
      <c r="U22">
        <v>60</v>
      </c>
      <c r="V22">
        <v>2.3398299812938781E-3</v>
      </c>
      <c r="W22">
        <v>-6.3453606114377758E-3</v>
      </c>
      <c r="X22">
        <v>0.12873433455820399</v>
      </c>
      <c r="Z22">
        <v>60</v>
      </c>
      <c r="AA22">
        <v>7.6203140322694566E-3</v>
      </c>
      <c r="AB22">
        <v>-4.8017619660014107E-3</v>
      </c>
      <c r="AC22">
        <v>0.13954255921498099</v>
      </c>
      <c r="AE22">
        <v>60</v>
      </c>
      <c r="AF22">
        <v>5.3638049364420713E-3</v>
      </c>
      <c r="AG22">
        <v>-4.8880786815082298E-3</v>
      </c>
      <c r="AH22">
        <v>0.14201131990580379</v>
      </c>
    </row>
    <row r="23" spans="1:34" x14ac:dyDescent="0.4">
      <c r="A23">
        <v>61</v>
      </c>
      <c r="B23">
        <v>5.6313654546474891E-3</v>
      </c>
      <c r="C23">
        <v>6.9873580945149284E-4</v>
      </c>
      <c r="D23">
        <v>0.128740505985665</v>
      </c>
      <c r="F23">
        <v>61</v>
      </c>
      <c r="G23">
        <v>-7.7834690955202318E-4</v>
      </c>
      <c r="H23">
        <v>-3.0589381977837739E-3</v>
      </c>
      <c r="I23">
        <v>0.1390545707871832</v>
      </c>
      <c r="K23">
        <v>61</v>
      </c>
      <c r="L23">
        <v>-3.2357141003561442E-3</v>
      </c>
      <c r="M23">
        <v>1.938847674254462E-3</v>
      </c>
      <c r="N23">
        <v>0.124817952357898</v>
      </c>
      <c r="P23">
        <v>61</v>
      </c>
      <c r="Q23">
        <v>5.9219932282657296E-3</v>
      </c>
      <c r="R23">
        <v>2.3496687986793731E-3</v>
      </c>
      <c r="S23">
        <v>0.14482376290176591</v>
      </c>
      <c r="U23">
        <v>61</v>
      </c>
      <c r="V23">
        <v>-3.2115678669387771E-3</v>
      </c>
      <c r="W23">
        <v>2.060012173687494E-3</v>
      </c>
      <c r="X23">
        <v>0.1486221374873809</v>
      </c>
      <c r="Z23">
        <v>61</v>
      </c>
      <c r="AA23">
        <v>1.254343873790382E-2</v>
      </c>
      <c r="AB23">
        <v>-8.0150309257953391E-3</v>
      </c>
      <c r="AC23">
        <v>0.13113664152408239</v>
      </c>
      <c r="AE23">
        <v>61</v>
      </c>
      <c r="AF23">
        <v>3.6367207247316249E-3</v>
      </c>
      <c r="AG23">
        <v>-1.1125592714572681E-2</v>
      </c>
      <c r="AH23">
        <v>0.1307142198900923</v>
      </c>
    </row>
    <row r="24" spans="1:34" x14ac:dyDescent="0.4">
      <c r="A24">
        <v>62</v>
      </c>
      <c r="B24">
        <v>5.4466170621475692E-3</v>
      </c>
      <c r="C24">
        <v>1.222132700938176E-4</v>
      </c>
      <c r="D24">
        <v>0.1315455751427114</v>
      </c>
      <c r="F24">
        <v>62</v>
      </c>
      <c r="G24">
        <v>8.6850032268300285E-4</v>
      </c>
      <c r="H24">
        <v>1.7003870265219581E-3</v>
      </c>
      <c r="I24">
        <v>0.12660256788565749</v>
      </c>
      <c r="K24">
        <v>62</v>
      </c>
      <c r="L24">
        <v>-6.7692014988033414E-3</v>
      </c>
      <c r="M24">
        <v>-2.790150647082326E-3</v>
      </c>
      <c r="N24">
        <v>0.1361684413010642</v>
      </c>
      <c r="P24">
        <v>62</v>
      </c>
      <c r="Q24">
        <v>9.4869997645288047E-4</v>
      </c>
      <c r="R24">
        <v>-8.4033536559820991E-4</v>
      </c>
      <c r="S24">
        <v>0.13453113729630611</v>
      </c>
      <c r="U24">
        <v>62</v>
      </c>
      <c r="V24">
        <v>-4.2586236011133106E-3</v>
      </c>
      <c r="W24">
        <v>-1.1624328077257899E-2</v>
      </c>
      <c r="X24">
        <v>0.14053768147242751</v>
      </c>
      <c r="Z24">
        <v>62</v>
      </c>
      <c r="AA24">
        <v>1.0342004925832609E-3</v>
      </c>
      <c r="AB24">
        <v>-4.0368135049883309E-3</v>
      </c>
      <c r="AC24">
        <v>0.14835907082930661</v>
      </c>
      <c r="AE24">
        <v>62</v>
      </c>
      <c r="AF24">
        <v>-1.1393508040926669E-3</v>
      </c>
      <c r="AG24">
        <v>-8.4162118127294433E-4</v>
      </c>
      <c r="AH24">
        <v>0.13350446523539339</v>
      </c>
    </row>
    <row r="25" spans="1:34" x14ac:dyDescent="0.4">
      <c r="A25">
        <v>63</v>
      </c>
      <c r="B25">
        <v>-7.9707409562934433E-4</v>
      </c>
      <c r="C25">
        <v>-7.5473528773681113E-4</v>
      </c>
      <c r="D25">
        <v>0.1253170514995908</v>
      </c>
      <c r="F25">
        <v>63</v>
      </c>
      <c r="G25">
        <v>6.428400677100805E-3</v>
      </c>
      <c r="H25">
        <v>-1.8605358197653181E-3</v>
      </c>
      <c r="I25">
        <v>0.1238833490384729</v>
      </c>
      <c r="K25">
        <v>63</v>
      </c>
      <c r="L25">
        <v>2.44350644393332E-3</v>
      </c>
      <c r="M25">
        <v>6.4504394163407116E-4</v>
      </c>
      <c r="N25">
        <v>0.1420571865422432</v>
      </c>
      <c r="P25">
        <v>63</v>
      </c>
      <c r="Q25">
        <v>7.3014663032075974E-3</v>
      </c>
      <c r="R25">
        <v>-1.379051981732117E-2</v>
      </c>
      <c r="S25">
        <v>0.121231259767314</v>
      </c>
      <c r="U25">
        <v>63</v>
      </c>
      <c r="V25">
        <v>9.5130532254071622E-3</v>
      </c>
      <c r="W25">
        <v>-2.311226648300085E-3</v>
      </c>
      <c r="X25">
        <v>0.14590758805735671</v>
      </c>
      <c r="Z25">
        <v>63</v>
      </c>
      <c r="AA25">
        <v>-2.970323069186152E-3</v>
      </c>
      <c r="AB25">
        <v>-4.5118972485461454E-3</v>
      </c>
      <c r="AC25">
        <v>0.13149029253620331</v>
      </c>
      <c r="AE25">
        <v>63</v>
      </c>
      <c r="AF25">
        <v>7.1307298545534984E-4</v>
      </c>
      <c r="AG25">
        <v>-8.9756529590821407E-3</v>
      </c>
      <c r="AH25">
        <v>0.11661526263861639</v>
      </c>
    </row>
    <row r="26" spans="1:34" x14ac:dyDescent="0.4">
      <c r="A26">
        <v>64</v>
      </c>
      <c r="B26">
        <v>4.2005038967622898E-3</v>
      </c>
      <c r="C26">
        <v>-7.3875494340886524E-4</v>
      </c>
      <c r="D26">
        <v>0.1287228436778142</v>
      </c>
      <c r="F26">
        <v>64</v>
      </c>
      <c r="G26">
        <v>8.8866217018305372E-3</v>
      </c>
      <c r="H26">
        <v>5.9823041318468016E-3</v>
      </c>
      <c r="I26">
        <v>0.13176271930300321</v>
      </c>
      <c r="K26">
        <v>64</v>
      </c>
      <c r="L26">
        <v>-3.7642784982105919E-3</v>
      </c>
      <c r="M26">
        <v>1.7469560156844241E-3</v>
      </c>
      <c r="N26">
        <v>0.12838066388489541</v>
      </c>
      <c r="P26">
        <v>64</v>
      </c>
      <c r="Q26">
        <v>9.0169938209193161E-3</v>
      </c>
      <c r="R26">
        <v>9.3137124113505856E-3</v>
      </c>
      <c r="S26">
        <v>0.12642828888759181</v>
      </c>
      <c r="U26">
        <v>64</v>
      </c>
      <c r="V26">
        <v>7.4421595346913817E-3</v>
      </c>
      <c r="W26">
        <v>-9.1340140313898831E-3</v>
      </c>
      <c r="X26">
        <v>0.1198073437385288</v>
      </c>
      <c r="Z26">
        <v>64</v>
      </c>
      <c r="AA26">
        <v>1.3266295499462E-2</v>
      </c>
      <c r="AB26">
        <v>-1.268899227358229E-3</v>
      </c>
      <c r="AC26">
        <v>0.1289474607545387</v>
      </c>
      <c r="AE26">
        <v>64</v>
      </c>
      <c r="AF26">
        <v>5.4033604534150668E-4</v>
      </c>
      <c r="AG26">
        <v>-2.2605313956636851E-3</v>
      </c>
      <c r="AH26">
        <v>0.14355835101194481</v>
      </c>
    </row>
    <row r="27" spans="1:34" x14ac:dyDescent="0.4">
      <c r="A27">
        <v>65</v>
      </c>
      <c r="B27">
        <v>-6.5635922534926904E-3</v>
      </c>
      <c r="C27">
        <v>3.2128318833238431E-5</v>
      </c>
      <c r="D27">
        <v>0.11814165822926501</v>
      </c>
      <c r="F27">
        <v>65</v>
      </c>
      <c r="G27">
        <v>4.9540362865386524E-3</v>
      </c>
      <c r="H27">
        <v>1.3825993705091689E-3</v>
      </c>
      <c r="I27">
        <v>0.1264496744243512</v>
      </c>
      <c r="K27">
        <v>65</v>
      </c>
      <c r="L27">
        <v>7.6973266134648466E-3</v>
      </c>
      <c r="M27">
        <v>-7.5075447513743749E-4</v>
      </c>
      <c r="N27">
        <v>0.1219896188514253</v>
      </c>
      <c r="P27">
        <v>65</v>
      </c>
      <c r="Q27">
        <v>-3.1458095643571151E-3</v>
      </c>
      <c r="R27">
        <v>2.8481629517485489E-3</v>
      </c>
      <c r="S27">
        <v>0.12190099891907789</v>
      </c>
      <c r="U27">
        <v>65</v>
      </c>
      <c r="V27">
        <v>4.6100796535980693E-3</v>
      </c>
      <c r="W27">
        <v>4.2496527109092339E-4</v>
      </c>
      <c r="X27">
        <v>0.13520692953608321</v>
      </c>
      <c r="Z27">
        <v>65</v>
      </c>
      <c r="AA27">
        <v>5.2674617952778238E-3</v>
      </c>
      <c r="AB27">
        <v>-7.7237732030373436E-3</v>
      </c>
      <c r="AC27">
        <v>0.1239250812008284</v>
      </c>
      <c r="AE27">
        <v>65</v>
      </c>
      <c r="AF27">
        <v>4.9039990989217406E-3</v>
      </c>
      <c r="AG27">
        <v>6.5272021255540604E-3</v>
      </c>
      <c r="AH27">
        <v>0.1152199723988012</v>
      </c>
    </row>
    <row r="28" spans="1:34" x14ac:dyDescent="0.4">
      <c r="A28">
        <v>66</v>
      </c>
      <c r="B28">
        <v>3.033576021910876E-3</v>
      </c>
      <c r="C28">
        <v>7.6021588958436852E-3</v>
      </c>
      <c r="D28">
        <v>0.12498124272102321</v>
      </c>
      <c r="F28">
        <v>66</v>
      </c>
      <c r="G28">
        <v>2.973418553422208E-3</v>
      </c>
      <c r="H28">
        <v>4.4681916179937914E-3</v>
      </c>
      <c r="I28">
        <v>0.13456456065911121</v>
      </c>
      <c r="K28">
        <v>66</v>
      </c>
      <c r="L28">
        <v>1.7432603743027209E-3</v>
      </c>
      <c r="M28">
        <v>1.0583860417736469E-2</v>
      </c>
      <c r="N28">
        <v>0.14223172586640251</v>
      </c>
      <c r="P28">
        <v>66</v>
      </c>
      <c r="Q28">
        <v>1.237419509710696E-3</v>
      </c>
      <c r="R28">
        <v>-1.1078007218576699E-2</v>
      </c>
      <c r="S28">
        <v>0.13928968403249631</v>
      </c>
      <c r="U28">
        <v>66</v>
      </c>
      <c r="V28">
        <v>9.5485015627153995E-3</v>
      </c>
      <c r="W28">
        <v>-3.3523235100360849E-3</v>
      </c>
      <c r="X28">
        <v>0.13015820445806381</v>
      </c>
      <c r="Z28">
        <v>66</v>
      </c>
      <c r="AA28">
        <v>-5.8401672191486327E-3</v>
      </c>
      <c r="AB28">
        <v>-5.9976519215910436E-3</v>
      </c>
      <c r="AC28">
        <v>0.11365186329482831</v>
      </c>
      <c r="AE28">
        <v>66</v>
      </c>
      <c r="AF28">
        <v>8.9720730471915446E-3</v>
      </c>
      <c r="AG28">
        <v>-3.5705747376776919E-3</v>
      </c>
      <c r="AH28">
        <v>0.11972230824620721</v>
      </c>
    </row>
    <row r="29" spans="1:34" x14ac:dyDescent="0.4">
      <c r="A29">
        <v>67</v>
      </c>
      <c r="B29">
        <v>-3.9941136457991282E-3</v>
      </c>
      <c r="C29">
        <v>7.0881604616470813E-3</v>
      </c>
      <c r="D29">
        <v>0.11272211501165259</v>
      </c>
      <c r="F29">
        <v>67</v>
      </c>
      <c r="G29">
        <v>-3.1569527596451589E-4</v>
      </c>
      <c r="H29">
        <v>-2.2885525834193008E-3</v>
      </c>
      <c r="I29">
        <v>0.12264834115945029</v>
      </c>
      <c r="K29">
        <v>67</v>
      </c>
      <c r="L29">
        <v>-3.548786106525957E-4</v>
      </c>
      <c r="M29">
        <v>5.6869448919606496E-3</v>
      </c>
      <c r="N29">
        <v>0.12681050005509389</v>
      </c>
      <c r="P29">
        <v>67</v>
      </c>
      <c r="Q29">
        <v>6.1457311957001286E-3</v>
      </c>
      <c r="R29">
        <v>-4.1995011960274716E-3</v>
      </c>
      <c r="S29">
        <v>0.11522840630688221</v>
      </c>
      <c r="U29">
        <v>67</v>
      </c>
      <c r="V29">
        <v>6.9449227642233262E-3</v>
      </c>
      <c r="W29">
        <v>-6.0207680896160777E-4</v>
      </c>
      <c r="X29">
        <v>0.1095956981448054</v>
      </c>
      <c r="Z29">
        <v>67</v>
      </c>
      <c r="AA29">
        <v>-5.5505818085177308E-3</v>
      </c>
      <c r="AB29">
        <v>-8.4403539533022681E-3</v>
      </c>
      <c r="AC29">
        <v>0.1270412767420927</v>
      </c>
      <c r="AE29">
        <v>67</v>
      </c>
      <c r="AF29">
        <v>3.381528279289686E-3</v>
      </c>
      <c r="AG29">
        <v>3.4486036676889438E-3</v>
      </c>
      <c r="AH29">
        <v>0.1162180633160588</v>
      </c>
    </row>
    <row r="30" spans="1:34" x14ac:dyDescent="0.4">
      <c r="A30">
        <v>68</v>
      </c>
      <c r="B30">
        <v>-4.4315235384850176E-3</v>
      </c>
      <c r="C30">
        <v>-2.7187096836272249E-3</v>
      </c>
      <c r="D30">
        <v>0.11354843551738431</v>
      </c>
      <c r="F30">
        <v>68</v>
      </c>
      <c r="G30">
        <v>1.2682878196167169E-2</v>
      </c>
      <c r="H30">
        <v>-9.7267235013874477E-4</v>
      </c>
      <c r="I30">
        <v>0.1151258847777587</v>
      </c>
      <c r="K30">
        <v>68</v>
      </c>
      <c r="L30">
        <v>1.2480329103815109E-2</v>
      </c>
      <c r="M30">
        <v>3.270074486744017E-3</v>
      </c>
      <c r="N30">
        <v>0.12708794685757371</v>
      </c>
      <c r="P30">
        <v>68</v>
      </c>
      <c r="Q30">
        <v>-2.947096872592923E-3</v>
      </c>
      <c r="R30">
        <v>1.9789734468385859E-3</v>
      </c>
      <c r="S30">
        <v>0.12676298893234661</v>
      </c>
      <c r="U30">
        <v>68</v>
      </c>
      <c r="V30">
        <v>-4.922445482667865E-3</v>
      </c>
      <c r="W30">
        <v>-2.3077983519792481E-3</v>
      </c>
      <c r="X30">
        <v>0.10774017196786841</v>
      </c>
      <c r="Z30">
        <v>68</v>
      </c>
      <c r="AA30">
        <v>8.3311353429311747E-3</v>
      </c>
      <c r="AB30">
        <v>-5.7932008036792101E-3</v>
      </c>
      <c r="AC30">
        <v>0.1230273595711148</v>
      </c>
      <c r="AE30">
        <v>68</v>
      </c>
      <c r="AF30">
        <v>1.3951394989865549E-4</v>
      </c>
      <c r="AG30">
        <v>-2.626744176170284E-3</v>
      </c>
      <c r="AH30">
        <v>0.13094615787125011</v>
      </c>
    </row>
    <row r="31" spans="1:34" x14ac:dyDescent="0.4">
      <c r="A31">
        <v>69</v>
      </c>
      <c r="B31">
        <v>4.8623214185310624E-3</v>
      </c>
      <c r="C31">
        <v>-1.9024766855253641E-3</v>
      </c>
      <c r="D31">
        <v>0.1115029906244049</v>
      </c>
      <c r="F31">
        <v>69</v>
      </c>
      <c r="G31">
        <v>-1.4166437507569029E-4</v>
      </c>
      <c r="H31">
        <v>7.7923018388352042E-3</v>
      </c>
      <c r="I31">
        <v>0.12333067158335689</v>
      </c>
      <c r="K31">
        <v>69</v>
      </c>
      <c r="L31">
        <v>-2.8256196227656001E-3</v>
      </c>
      <c r="M31">
        <v>9.4664770397714544E-3</v>
      </c>
      <c r="N31">
        <v>0.12947466687792761</v>
      </c>
      <c r="P31">
        <v>69</v>
      </c>
      <c r="Q31">
        <v>-2.1021601143040481E-3</v>
      </c>
      <c r="R31">
        <v>3.001376761633822E-3</v>
      </c>
      <c r="S31">
        <v>9.7628147305264534E-2</v>
      </c>
      <c r="U31">
        <v>69</v>
      </c>
      <c r="V31">
        <v>3.9784412939425171E-3</v>
      </c>
      <c r="W31">
        <v>-2.8178773653090849E-3</v>
      </c>
      <c r="X31">
        <v>0.1128589668947899</v>
      </c>
      <c r="Z31">
        <v>69</v>
      </c>
      <c r="AA31">
        <v>-5.9708926326321682E-3</v>
      </c>
      <c r="AB31">
        <v>-5.266740455161162E-3</v>
      </c>
      <c r="AC31">
        <v>0.1142413277189234</v>
      </c>
      <c r="AE31">
        <v>69</v>
      </c>
      <c r="AF31">
        <v>4.7914792908456414E-3</v>
      </c>
      <c r="AG31">
        <v>3.733696012075835E-3</v>
      </c>
      <c r="AH31">
        <v>0.1162285836109465</v>
      </c>
    </row>
    <row r="32" spans="1:34" x14ac:dyDescent="0.4">
      <c r="A32">
        <v>70</v>
      </c>
      <c r="B32">
        <v>-4.3079470533746738E-4</v>
      </c>
      <c r="C32">
        <v>9.7444259642531627E-3</v>
      </c>
      <c r="D32">
        <v>0.1216062575763443</v>
      </c>
      <c r="F32">
        <v>70</v>
      </c>
      <c r="G32">
        <v>2.2383388080304029E-3</v>
      </c>
      <c r="H32">
        <v>-3.8790334106889568E-3</v>
      </c>
      <c r="I32">
        <v>0.11454003882881519</v>
      </c>
      <c r="K32">
        <v>70</v>
      </c>
      <c r="L32">
        <v>6.6532066937857823E-3</v>
      </c>
      <c r="M32">
        <v>-2.012286339816983E-3</v>
      </c>
      <c r="N32">
        <v>0.1251259552521112</v>
      </c>
      <c r="P32">
        <v>70</v>
      </c>
      <c r="Q32">
        <v>-6.0558312794442874E-3</v>
      </c>
      <c r="R32">
        <v>8.6785219510400868E-3</v>
      </c>
      <c r="S32">
        <v>0.125365040675812</v>
      </c>
      <c r="U32">
        <v>70</v>
      </c>
      <c r="V32">
        <v>-2.5052069915497649E-3</v>
      </c>
      <c r="W32">
        <v>-9.8795329239379209E-4</v>
      </c>
      <c r="X32">
        <v>0.10107026826149269</v>
      </c>
      <c r="Z32">
        <v>70</v>
      </c>
      <c r="AA32">
        <v>-2.859518690454223E-3</v>
      </c>
      <c r="AB32">
        <v>-1.277214244000041E-2</v>
      </c>
      <c r="AC32">
        <v>0.11381366038869151</v>
      </c>
      <c r="AE32">
        <v>70</v>
      </c>
      <c r="AF32">
        <v>1.496007284478377E-2</v>
      </c>
      <c r="AG32">
        <v>-3.6243340375527902E-3</v>
      </c>
      <c r="AH32">
        <v>9.4877173304711515E-2</v>
      </c>
    </row>
    <row r="34" spans="1:31" x14ac:dyDescent="0.4">
      <c r="A34" t="s">
        <v>82</v>
      </c>
      <c r="F34" t="s">
        <v>83</v>
      </c>
      <c r="K34" t="s">
        <v>84</v>
      </c>
      <c r="P34" t="s">
        <v>85</v>
      </c>
      <c r="U34" t="s">
        <v>86</v>
      </c>
      <c r="Z34" t="s">
        <v>87</v>
      </c>
      <c r="AE34" t="s">
        <v>81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1"/>
  <dimension ref="A1:O13"/>
  <sheetViews>
    <sheetView topLeftCell="F1" workbookViewId="0">
      <selection activeCell="K13" sqref="K13"/>
    </sheetView>
  </sheetViews>
  <sheetFormatPr defaultRowHeight="18.75" x14ac:dyDescent="0.4"/>
  <sheetData>
    <row r="1" spans="1:15" x14ac:dyDescent="0.4">
      <c r="A1" t="s">
        <v>0</v>
      </c>
      <c r="B1" t="s">
        <v>1</v>
      </c>
      <c r="C1" t="s">
        <v>2</v>
      </c>
      <c r="D1" t="s">
        <v>3</v>
      </c>
      <c r="E1">
        <v>1</v>
      </c>
      <c r="F1" t="s">
        <v>0</v>
      </c>
      <c r="G1" t="s">
        <v>1</v>
      </c>
      <c r="H1" t="s">
        <v>2</v>
      </c>
      <c r="I1" t="s">
        <v>3</v>
      </c>
      <c r="J1">
        <v>2</v>
      </c>
      <c r="K1" t="s">
        <v>0</v>
      </c>
      <c r="L1" t="s">
        <v>1</v>
      </c>
      <c r="M1" t="s">
        <v>2</v>
      </c>
      <c r="N1" t="s">
        <v>3</v>
      </c>
      <c r="O1">
        <v>3</v>
      </c>
    </row>
    <row r="2" spans="1:15" x14ac:dyDescent="0.4">
      <c r="A2">
        <v>40</v>
      </c>
      <c r="B2">
        <v>1.4439592208577641E-2</v>
      </c>
      <c r="C2">
        <v>3.9392794834667974E-3</v>
      </c>
      <c r="D2">
        <v>2.7517379995122101E-2</v>
      </c>
      <c r="F2">
        <v>40</v>
      </c>
      <c r="G2">
        <v>-2.0870710518520319E-4</v>
      </c>
      <c r="H2">
        <v>-2.578146932140828E-3</v>
      </c>
      <c r="I2">
        <v>3.4199860804432103E-2</v>
      </c>
      <c r="K2">
        <v>40</v>
      </c>
      <c r="L2">
        <v>1.5900000000000001E-3</v>
      </c>
      <c r="M2">
        <v>5.6100000000000004E-3</v>
      </c>
      <c r="N2">
        <v>3.2039999999999999E-2</v>
      </c>
      <c r="O2">
        <v>3.2570000000000002E-2</v>
      </c>
    </row>
    <row r="3" spans="1:15" x14ac:dyDescent="0.4">
      <c r="A3">
        <v>45</v>
      </c>
      <c r="B3">
        <v>1.144674845936522E-3</v>
      </c>
      <c r="C3">
        <v>-2.7606013070225421E-2</v>
      </c>
      <c r="D3">
        <v>8.5236621869084359E-2</v>
      </c>
      <c r="F3">
        <v>45</v>
      </c>
      <c r="G3">
        <v>1.193220097154049E-3</v>
      </c>
      <c r="H3">
        <v>-3.6698674132789552E-3</v>
      </c>
      <c r="I3">
        <v>8.940948377843215E-2</v>
      </c>
    </row>
    <row r="4" spans="1:15" x14ac:dyDescent="0.4">
      <c r="A4">
        <v>50</v>
      </c>
      <c r="B4">
        <v>-1.268476822261029E-2</v>
      </c>
      <c r="C4">
        <v>-1.7184716600451889E-2</v>
      </c>
      <c r="D4">
        <v>0.1092064302767301</v>
      </c>
      <c r="F4">
        <v>50</v>
      </c>
      <c r="G4">
        <v>3.9135506583419409E-3</v>
      </c>
      <c r="H4">
        <v>-6.6462308444891517E-3</v>
      </c>
      <c r="I4">
        <v>0.14272911925281259</v>
      </c>
    </row>
    <row r="5" spans="1:15" x14ac:dyDescent="0.4">
      <c r="A5">
        <v>55</v>
      </c>
      <c r="B5">
        <v>-8.1010961883114067E-4</v>
      </c>
      <c r="C5">
        <v>-2.20457334810953E-3</v>
      </c>
      <c r="D5">
        <v>0.13525030732618079</v>
      </c>
      <c r="F5">
        <v>55</v>
      </c>
      <c r="G5">
        <v>1.966581910029493E-3</v>
      </c>
      <c r="H5">
        <v>-5.8557126119209539E-3</v>
      </c>
      <c r="I5">
        <v>0.14021368009480201</v>
      </c>
    </row>
    <row r="6" spans="1:15" x14ac:dyDescent="0.4">
      <c r="A6">
        <v>60</v>
      </c>
      <c r="B6">
        <v>1.8440754566698251E-2</v>
      </c>
      <c r="C6">
        <v>4.1315891500087291E-3</v>
      </c>
      <c r="D6">
        <v>0.1049749459842625</v>
      </c>
      <c r="F6">
        <v>60</v>
      </c>
      <c r="G6">
        <v>5.3638055900454449E-3</v>
      </c>
      <c r="H6">
        <v>-4.888078938649904E-3</v>
      </c>
      <c r="I6">
        <v>0.14201131988024199</v>
      </c>
    </row>
    <row r="7" spans="1:15" x14ac:dyDescent="0.4">
      <c r="A7">
        <v>65</v>
      </c>
      <c r="B7">
        <v>8.9619839839670517E-3</v>
      </c>
      <c r="C7">
        <v>-1.169503267314489E-2</v>
      </c>
      <c r="D7">
        <v>0.1247235643430742</v>
      </c>
      <c r="F7">
        <v>65</v>
      </c>
      <c r="G7">
        <v>4.9039999583744137E-3</v>
      </c>
      <c r="H7">
        <v>6.5272013737670692E-3</v>
      </c>
      <c r="I7">
        <v>0.11521997382545519</v>
      </c>
    </row>
    <row r="8" spans="1:15" x14ac:dyDescent="0.4">
      <c r="A8">
        <v>70</v>
      </c>
      <c r="B8">
        <v>-1.160652609296981E-2</v>
      </c>
      <c r="C8">
        <v>-8.6689983919439086E-3</v>
      </c>
      <c r="D8">
        <v>0.1097652590711594</v>
      </c>
      <c r="F8">
        <v>70</v>
      </c>
      <c r="G8">
        <v>1.496007372703969E-2</v>
      </c>
      <c r="H8">
        <v>-3.6243318326177531E-3</v>
      </c>
      <c r="I8">
        <v>9.4877167927923112E-2</v>
      </c>
    </row>
    <row r="9" spans="1:15" x14ac:dyDescent="0.4">
      <c r="A9">
        <v>75</v>
      </c>
      <c r="B9">
        <v>-1.796176762681884E-2</v>
      </c>
      <c r="C9">
        <v>-2.271261420245094E-2</v>
      </c>
      <c r="D9">
        <v>6.8424153894042064E-2</v>
      </c>
      <c r="F9">
        <v>75</v>
      </c>
      <c r="G9">
        <v>2.038776377201899E-3</v>
      </c>
      <c r="H9">
        <v>4.0618734550467699E-3</v>
      </c>
      <c r="I9">
        <v>9.0947977076712261E-2</v>
      </c>
    </row>
    <row r="10" spans="1:15" x14ac:dyDescent="0.4">
      <c r="A10">
        <v>80</v>
      </c>
      <c r="B10">
        <v>7.6869646713774191E-3</v>
      </c>
      <c r="C10">
        <v>-2.9205629813746518E-2</v>
      </c>
      <c r="D10">
        <v>6.4288658210160568E-2</v>
      </c>
      <c r="F10">
        <v>80</v>
      </c>
      <c r="G10">
        <v>1.2743297320885829E-3</v>
      </c>
      <c r="H10">
        <v>-4.7009426498235037E-3</v>
      </c>
      <c r="I10">
        <v>8.9739538272592179E-2</v>
      </c>
    </row>
    <row r="11" spans="1:15" x14ac:dyDescent="0.4">
      <c r="A11">
        <v>85</v>
      </c>
      <c r="B11">
        <v>9.0855542228924831E-3</v>
      </c>
      <c r="C11">
        <v>-1.646735663631674E-3</v>
      </c>
      <c r="D11">
        <v>2.7118095752870001E-2</v>
      </c>
      <c r="F11">
        <v>85</v>
      </c>
      <c r="G11">
        <v>2.920689314722696E-3</v>
      </c>
      <c r="H11">
        <v>-4.9698250995738914E-3</v>
      </c>
      <c r="I11">
        <v>5.8301178087251847E-2</v>
      </c>
    </row>
    <row r="12" spans="1:15" x14ac:dyDescent="0.4">
      <c r="A12">
        <v>90</v>
      </c>
      <c r="B12">
        <v>-3.3308211941657853E-2</v>
      </c>
      <c r="C12">
        <v>4.4665674382065954E-3</v>
      </c>
      <c r="D12">
        <v>5.8926525586872648E-2</v>
      </c>
      <c r="F12">
        <v>90</v>
      </c>
      <c r="G12">
        <v>8.7050086323050523E-3</v>
      </c>
      <c r="H12">
        <v>1.820856380382618E-2</v>
      </c>
      <c r="I12">
        <v>3.7510744386579892E-2</v>
      </c>
    </row>
    <row r="13" spans="1:15" x14ac:dyDescent="0.4">
      <c r="A13" t="s">
        <v>88</v>
      </c>
      <c r="F13" t="s">
        <v>89</v>
      </c>
      <c r="K13" t="s">
        <v>90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小磁石　厚さ</vt:lpstr>
      <vt:lpstr>小磁石　外半径</vt:lpstr>
      <vt:lpstr>小磁石　内半径</vt:lpstr>
      <vt:lpstr>大磁石　厚さ</vt:lpstr>
      <vt:lpstr>大磁石　外半径</vt:lpstr>
      <vt:lpstr>大磁石　内半径</vt:lpstr>
      <vt:lpstr>小磁石　x座標</vt:lpstr>
      <vt:lpstr>小磁石　y座標</vt:lpstr>
      <vt:lpstr>メッシュ</vt:lpstr>
      <vt:lpstr>予備</vt:lpstr>
      <vt:lpstr>グラフエリア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skmgr</dc:creator>
  <cp:lastModifiedBy>skmgr</cp:lastModifiedBy>
  <dcterms:created xsi:type="dcterms:W3CDTF">2021-09-06T10:16:56Z</dcterms:created>
  <dcterms:modified xsi:type="dcterms:W3CDTF">2021-11-15T06:07:21Z</dcterms:modified>
</cp:coreProperties>
</file>