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&amp;E Summary" sheetId="1" state="visible" r:id="rId2"/>
    <sheet name="Consolated RR" sheetId="2" state="visible" r:id="rId3"/>
    <sheet name="Inputs" sheetId="3" state="visible" r:id="rId4"/>
    <sheet name="Cash Flows - Market" sheetId="4" state="visible" r:id="rId5"/>
    <sheet name="Cash Flows - Strike" sheetId="5" state="visible" r:id="rId6"/>
    <sheet name="Cash Flows - Outlier" sheetId="6" state="visible" r:id="rId7"/>
    <sheet name="for Page 6" sheetId="7" state="visible" r:id="rId8"/>
    <sheet name="for Page 8" sheetId="8" state="visible" r:id="rId9"/>
  </sheets>
  <externalReferences>
    <externalReference r:id="rId10"/>
    <externalReference r:id="rId11"/>
  </externalReferences>
  <definedNames>
    <definedName function="false" hidden="false" localSheetId="3" name="_xlnm.Print_Area" vbProcedure="false">'Cash Flows - Market'!$C$2:$P$167</definedName>
    <definedName function="false" hidden="false" localSheetId="5" name="_xlnm.Print_Area" vbProcedure="false">'Cash Flows - Outlier'!$C$2:$P$167</definedName>
    <definedName function="false" hidden="false" localSheetId="4" name="_xlnm.Print_Area" vbProcedure="false">'Cash Flows - Strike'!$C$2:$P$167</definedName>
    <definedName function="false" hidden="false" localSheetId="2" name="_xlnm.Print_Area" vbProcedure="false">Inputs!$B$2:$W$46</definedName>
    <definedName function="false" hidden="false" name="BF_Copy" vbProcedure="false">[1]Project!$E$40</definedName>
    <definedName function="false" hidden="false" name="ClosingCosts" vbProcedure="false">Inputs!$E$17</definedName>
    <definedName function="false" hidden="false" name="ClosingDate" vbProcedure="false">Inputs!$E$15</definedName>
    <definedName function="false" hidden="false" name="ExpensesBox" vbProcedure="false">Inputs!$G$28:$J$45</definedName>
    <definedName function="false" hidden="false" name="FinancingFees" vbProcedure="false">Inputs!$J$10</definedName>
    <definedName function="false" hidden="false" name="Hold" vbProcedure="false">Inputs!$E$20</definedName>
    <definedName function="false" hidden="false" name="Holdback_Copy" vbProcedure="false">[1]Project!$E$41</definedName>
    <definedName function="false" hidden="false" name="Loan" vbProcedure="false">Inputs!$J$5</definedName>
    <definedName function="false" hidden="false" name="Loan_Delta" vbProcedure="false">[1]project!#ref!</definedName>
    <definedName function="false" hidden="false" name="OF_Copy" vbProcedure="false">[1]Project!$E$22</definedName>
    <definedName function="false" hidden="false" name="PP" vbProcedure="false">Inputs!$E$16</definedName>
    <definedName function="false" hidden="false" name="Units" vbProcedure="false">Inputs!$N$11</definedName>
    <definedName function="false" hidden="false" name="Y1NOI" vbProcedure="false">'Cash Flows - Strike'!$G$44</definedName>
    <definedName function="false" hidden="false" localSheetId="3" name="Y1NOI" vbProcedure="false">'Cash Flows - Market'!$G$44</definedName>
    <definedName function="false" hidden="false" localSheetId="5" name="Y1NOI" vbProcedure="false">'Cash Flows - Outlier'!$G$44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<sst xmlns="http://schemas.openxmlformats.org/spreadsheetml/2006/main" count="723" uniqueCount="303">
  <si>
    <t xml:space="preserve">Income and Expenses</t>
  </si>
  <si>
    <t xml:space="preserve">Chart Info</t>
  </si>
  <si>
    <t xml:space="preserve">Number of Units</t>
  </si>
  <si>
    <t xml:space="preserve">Total Expenses</t>
  </si>
  <si>
    <t xml:space="preserve">In Place</t>
  </si>
  <si>
    <t xml:space="preserve">CREBO Pro Forma</t>
  </si>
  <si>
    <t xml:space="preserve">INCOME</t>
  </si>
  <si>
    <t xml:space="preserve">$/unit</t>
  </si>
  <si>
    <t xml:space="preserve">Berkadia Notes</t>
  </si>
  <si>
    <t xml:space="preserve">Taxes</t>
  </si>
  <si>
    <t xml:space="preserve">Gross Potential Rent</t>
  </si>
  <si>
    <t xml:space="preserve">Estimated Market Rent</t>
  </si>
  <si>
    <t xml:space="preserve">Assesesed Value </t>
  </si>
  <si>
    <t xml:space="preserve">% of Purchase Price</t>
  </si>
  <si>
    <t xml:space="preserve">Less Vacancy</t>
  </si>
  <si>
    <t xml:space="preserve">Pro Forma Income/Expense Comparison</t>
  </si>
  <si>
    <t xml:space="preserve">Bad Debt &amp; Loss to Lease</t>
  </si>
  <si>
    <t xml:space="preserve">Millage Rate</t>
  </si>
  <si>
    <t xml:space="preserve">Total Taxes</t>
  </si>
  <si>
    <t xml:space="preserve">Effective Rental Income</t>
  </si>
  <si>
    <t xml:space="preserve">Input expenses numbers.</t>
  </si>
  <si>
    <t xml:space="preserve">Other Income </t>
  </si>
  <si>
    <t xml:space="preserve">Based on Seller's Financials</t>
  </si>
  <si>
    <t xml:space="preserve">Parking Income </t>
  </si>
  <si>
    <t xml:space="preserve">Fee Income</t>
  </si>
  <si>
    <t xml:space="preserve">Total Other Income</t>
  </si>
  <si>
    <t xml:space="preserve">Gross Potential Revenue</t>
  </si>
  <si>
    <t xml:space="preserve">Effective Gross Income</t>
  </si>
  <si>
    <t xml:space="preserve">Vacancy:</t>
  </si>
  <si>
    <t xml:space="preserve">EXPENSES</t>
  </si>
  <si>
    <t xml:space="preserve">User Instructions:</t>
  </si>
  <si>
    <t xml:space="preserve">Why we Made the decision</t>
  </si>
  <si>
    <t xml:space="preserve">Price</t>
  </si>
  <si>
    <t xml:space="preserve">Percent Upside</t>
  </si>
  <si>
    <t xml:space="preserve">Net Operating Income</t>
  </si>
  <si>
    <t xml:space="preserve">Rent Roll as of:</t>
  </si>
  <si>
    <t xml:space="preserve">Unit</t>
  </si>
  <si>
    <t xml:space="preserve">Property Type</t>
  </si>
  <si>
    <t xml:space="preserve">Unit Type</t>
  </si>
  <si>
    <t xml:space="preserve">Occupancy Status</t>
  </si>
  <si>
    <t xml:space="preserve">SF</t>
  </si>
  <si>
    <t xml:space="preserve">Current Rent</t>
  </si>
  <si>
    <t xml:space="preserve">$/SF</t>
  </si>
  <si>
    <t xml:space="preserve">Proforma Rent</t>
  </si>
  <si>
    <t xml:space="preserve">% Change</t>
  </si>
  <si>
    <t xml:space="preserve">Count</t>
  </si>
  <si>
    <t xml:space="preserve">Current Rent AVG</t>
  </si>
  <si>
    <t xml:space="preserve">Current Rent $/SF</t>
  </si>
  <si>
    <t xml:space="preserve">Proforma Rent AVG</t>
  </si>
  <si>
    <t xml:space="preserve">Proforma Rent $/SF</t>
  </si>
  <si>
    <t xml:space="preserve">AVG % Change</t>
  </si>
  <si>
    <t xml:space="preserve">Studio</t>
  </si>
  <si>
    <t xml:space="preserve">1 Bed</t>
  </si>
  <si>
    <t xml:space="preserve">2 Bed</t>
  </si>
  <si>
    <t xml:space="preserve">3 Bed</t>
  </si>
  <si>
    <t xml:space="preserve">4 Bed</t>
  </si>
  <si>
    <t xml:space="preserve">Retail</t>
  </si>
  <si>
    <t xml:space="preserve">Office</t>
  </si>
  <si>
    <t xml:space="preserve">Total/Avg</t>
  </si>
  <si>
    <t xml:space="preserve">-</t>
  </si>
  <si>
    <t xml:space="preserve">*  Above Chart is for Marketing*</t>
  </si>
  <si>
    <t xml:space="preserve">Mulitfamily Acquisition Model </t>
  </si>
  <si>
    <t xml:space="preserve">Deal Summary - Strike</t>
  </si>
  <si>
    <t xml:space="preserve">Debt Assumptions - Strike</t>
  </si>
  <si>
    <t xml:space="preserve">Unit Mix</t>
  </si>
  <si>
    <t xml:space="preserve">In-Place Rent</t>
  </si>
  <si>
    <t xml:space="preserve">Berkadia Rents</t>
  </si>
  <si>
    <t xml:space="preserve">Income Statement - Summary</t>
  </si>
  <si>
    <t xml:space="preserve">Name</t>
  </si>
  <si>
    <t xml:space="preserve">Loan Amount</t>
  </si>
  <si>
    <t xml:space="preserve">Type</t>
  </si>
  <si>
    <t xml:space="preserve">% of Total</t>
  </si>
  <si>
    <t xml:space="preserve">Unit Count</t>
  </si>
  <si>
    <t xml:space="preserve">Monthly</t>
  </si>
  <si>
    <t xml:space="preserve">Income</t>
  </si>
  <si>
    <t xml:space="preserve">Year 1 Metrics</t>
  </si>
  <si>
    <t xml:space="preserve">Year 1</t>
  </si>
  <si>
    <t xml:space="preserve">Year 5</t>
  </si>
  <si>
    <t xml:space="preserve">Address</t>
  </si>
  <si>
    <t xml:space="preserve">PMT</t>
  </si>
  <si>
    <t xml:space="preserve">Studio </t>
  </si>
  <si>
    <t xml:space="preserve">Gross Rent</t>
  </si>
  <si>
    <t xml:space="preserve">City/State</t>
  </si>
  <si>
    <t xml:space="preserve">Term </t>
  </si>
  <si>
    <t xml:space="preserve">Vacancies</t>
  </si>
  <si>
    <t xml:space="preserve">Value - Year 1</t>
  </si>
  <si>
    <t xml:space="preserve">Rate</t>
  </si>
  <si>
    <t xml:space="preserve">Collection Loss</t>
  </si>
  <si>
    <t xml:space="preserve">Units</t>
  </si>
  <si>
    <t xml:space="preserve">Amort</t>
  </si>
  <si>
    <t xml:space="preserve">Net Rental Revenue</t>
  </si>
  <si>
    <t xml:space="preserve">Price per Door</t>
  </si>
  <si>
    <t xml:space="preserve">Fee</t>
  </si>
  <si>
    <t xml:space="preserve">Reimbursement Income</t>
  </si>
  <si>
    <t xml:space="preserve">Y1 NOI</t>
  </si>
  <si>
    <t xml:space="preserve">Loan Sizing Parameters</t>
  </si>
  <si>
    <t xml:space="preserve">Total/Average</t>
  </si>
  <si>
    <t xml:space="preserve">Other Income</t>
  </si>
  <si>
    <t xml:space="preserve">Y1 Expense Ratio</t>
  </si>
  <si>
    <t xml:space="preserve">NOI</t>
  </si>
  <si>
    <t xml:space="preserve">Total Revenue</t>
  </si>
  <si>
    <t xml:space="preserve">LTV/LTPP</t>
  </si>
  <si>
    <t xml:space="preserve">Annual Growth Assumptions</t>
  </si>
  <si>
    <t xml:space="preserve">Expenses</t>
  </si>
  <si>
    <t xml:space="preserve">General Assumptions - Strike</t>
  </si>
  <si>
    <t xml:space="preserve">Debt Yield (DY)</t>
  </si>
  <si>
    <t xml:space="preserve">Year</t>
  </si>
  <si>
    <t xml:space="preserve">Occupancy</t>
  </si>
  <si>
    <t xml:space="preserve">Rent</t>
  </si>
  <si>
    <t xml:space="preserve">Expense</t>
  </si>
  <si>
    <t xml:space="preserve">Property Taxes</t>
  </si>
  <si>
    <t xml:space="preserve">Expense Ratio</t>
  </si>
  <si>
    <t xml:space="preserve">Closing Date</t>
  </si>
  <si>
    <t xml:space="preserve">DSCR</t>
  </si>
  <si>
    <t xml:space="preserve">Note: This Loan Sizing Tool finds the Minimum of LTV/DY/DSCR</t>
  </si>
  <si>
    <t xml:space="preserve">Stabilized Cap Rate</t>
  </si>
  <si>
    <t xml:space="preserve">Closing Costs</t>
  </si>
  <si>
    <t xml:space="preserve">Going-in Cap Rate</t>
  </si>
  <si>
    <t xml:space="preserve">Unit Metrics + Other Income</t>
  </si>
  <si>
    <t xml:space="preserve">Waterfall</t>
  </si>
  <si>
    <t xml:space="preserve">Exit Cap</t>
  </si>
  <si>
    <t xml:space="preserve">IRR</t>
  </si>
  <si>
    <t xml:space="preserve">Promote</t>
  </si>
  <si>
    <t xml:space="preserve">GP</t>
  </si>
  <si>
    <t xml:space="preserve">LP</t>
  </si>
  <si>
    <t xml:space="preserve">Hold Period</t>
  </si>
  <si>
    <t xml:space="preserve">Avg Unit Size</t>
  </si>
  <si>
    <t xml:space="preserve">Pref</t>
  </si>
  <si>
    <t xml:space="preserve">Sales Costs</t>
  </si>
  <si>
    <t xml:space="preserve">Net Rental SF</t>
  </si>
  <si>
    <t xml:space="preserve">Avg In-Place Rent</t>
  </si>
  <si>
    <t xml:space="preserve">Sources - Strike</t>
  </si>
  <si>
    <t xml:space="preserve">Per Door</t>
  </si>
  <si>
    <t xml:space="preserve">%</t>
  </si>
  <si>
    <t xml:space="preserve">Total</t>
  </si>
  <si>
    <t xml:space="preserve">In-Place</t>
  </si>
  <si>
    <t xml:space="preserve">Berkadia</t>
  </si>
  <si>
    <t xml:space="preserve">Senior Debt</t>
  </si>
  <si>
    <t xml:space="preserve">RUBS</t>
  </si>
  <si>
    <t xml:space="preserve">Deal Level Returns - Strike</t>
  </si>
  <si>
    <t xml:space="preserve">Sponsor Equity</t>
  </si>
  <si>
    <t xml:space="preserve">Unlevered</t>
  </si>
  <si>
    <t xml:space="preserve">LP Equity </t>
  </si>
  <si>
    <t xml:space="preserve">Value Summary</t>
  </si>
  <si>
    <t xml:space="preserve">Total Uses</t>
  </si>
  <si>
    <t xml:space="preserve">NOI Growth</t>
  </si>
  <si>
    <t xml:space="preserve">Asset Value</t>
  </si>
  <si>
    <t xml:space="preserve">Yield on Cost</t>
  </si>
  <si>
    <t xml:space="preserve">EMx</t>
  </si>
  <si>
    <t xml:space="preserve">In-Place (Annual)</t>
  </si>
  <si>
    <t xml:space="preserve">Berkadia (per Unit)</t>
  </si>
  <si>
    <t xml:space="preserve">Net Profit</t>
  </si>
  <si>
    <t xml:space="preserve">Uses - Strike</t>
  </si>
  <si>
    <t xml:space="preserve">General &amp; Administrative</t>
  </si>
  <si>
    <t xml:space="preserve">Levered</t>
  </si>
  <si>
    <t xml:space="preserve">Payroll</t>
  </si>
  <si>
    <t xml:space="preserve">Purchase Price</t>
  </si>
  <si>
    <t xml:space="preserve">Advertising</t>
  </si>
  <si>
    <t xml:space="preserve">Capex </t>
  </si>
  <si>
    <t xml:space="preserve">Repairs &amp; Maintenance</t>
  </si>
  <si>
    <t xml:space="preserve">Turnover</t>
  </si>
  <si>
    <t xml:space="preserve">Financing Fees</t>
  </si>
  <si>
    <t xml:space="preserve">Grounds and Landscaping</t>
  </si>
  <si>
    <t xml:space="preserve">Partnership Returns - Strike</t>
  </si>
  <si>
    <t xml:space="preserve">Service Contracts</t>
  </si>
  <si>
    <t xml:space="preserve">Sponsor (GP)</t>
  </si>
  <si>
    <t xml:space="preserve">Security</t>
  </si>
  <si>
    <t xml:space="preserve">Value - In-Place</t>
  </si>
  <si>
    <t xml:space="preserve">Value - Berkadia</t>
  </si>
  <si>
    <t xml:space="preserve">Value per Unit</t>
  </si>
  <si>
    <t xml:space="preserve">Value/SF</t>
  </si>
  <si>
    <t xml:space="preserve">In-Place Cap Rate</t>
  </si>
  <si>
    <t xml:space="preserve">Stabalized Cap Rate</t>
  </si>
  <si>
    <t xml:space="preserve">Exit - Strike</t>
  </si>
  <si>
    <t xml:space="preserve">Electric</t>
  </si>
  <si>
    <t xml:space="preserve">Proforma Sale NOI</t>
  </si>
  <si>
    <t xml:space="preserve">Water/Sewer</t>
  </si>
  <si>
    <t xml:space="preserve">Exit Cap Rate</t>
  </si>
  <si>
    <t xml:space="preserve">Trash</t>
  </si>
  <si>
    <t xml:space="preserve">Limited Partner (LP)</t>
  </si>
  <si>
    <t xml:space="preserve">Net Sales Price</t>
  </si>
  <si>
    <t xml:space="preserve">Insurance</t>
  </si>
  <si>
    <t xml:space="preserve">Loan Paydown </t>
  </si>
  <si>
    <t xml:space="preserve">Management</t>
  </si>
  <si>
    <t xml:space="preserve">Proceeds Available for Paydown</t>
  </si>
  <si>
    <t xml:space="preserve">Real Estate Taxes</t>
  </si>
  <si>
    <t xml:space="preserve">Total (Annual)</t>
  </si>
  <si>
    <t xml:space="preserve">Renovation Assumptions</t>
  </si>
  <si>
    <t xml:space="preserve">Total (per Unit)</t>
  </si>
  <si>
    <t xml:space="preserve">Renovation Start</t>
  </si>
  <si>
    <t xml:space="preserve">CapEx Budget</t>
  </si>
  <si>
    <t xml:space="preserve">Renovation / Month</t>
  </si>
  <si>
    <t xml:space="preserve">% Units per Month</t>
  </si>
  <si>
    <t xml:space="preserve">Unrenovated Units</t>
  </si>
  <si>
    <t xml:space="preserve">% Unit Total</t>
  </si>
  <si>
    <t xml:space="preserve">Renovation Period</t>
  </si>
  <si>
    <t xml:space="preserve">Rent Premium </t>
  </si>
  <si>
    <t xml:space="preserve">Renovation End</t>
  </si>
  <si>
    <t xml:space="preserve">ROI</t>
  </si>
  <si>
    <t xml:space="preserve">Total Interior Budget</t>
  </si>
  <si>
    <t xml:space="preserve">Total Exterior Budget</t>
  </si>
  <si>
    <t xml:space="preserve">`</t>
  </si>
  <si>
    <t xml:space="preserve">Used for Cashflow Calculation Sensitivity</t>
  </si>
  <si>
    <t xml:space="preserve">Sources - Outlier</t>
  </si>
  <si>
    <t xml:space="preserve">Debt Assumptions - Outlier</t>
  </si>
  <si>
    <t xml:space="preserve">Uses - Outlier</t>
  </si>
  <si>
    <t xml:space="preserve">Sources - Market</t>
  </si>
  <si>
    <t xml:space="preserve">Debt Assumptions - Market</t>
  </si>
  <si>
    <t xml:space="preserve">Uses - Market</t>
  </si>
  <si>
    <t xml:space="preserve">Month</t>
  </si>
  <si>
    <t xml:space="preserve">For the Period Ending</t>
  </si>
  <si>
    <t xml:space="preserve">Date</t>
  </si>
  <si>
    <t xml:space="preserve">Occupied Units </t>
  </si>
  <si>
    <t xml:space="preserve">Effective Rent/Month</t>
  </si>
  <si>
    <t xml:space="preserve">Renovated Rent / Month</t>
  </si>
  <si>
    <t xml:space="preserve">Renovation Schedule</t>
  </si>
  <si>
    <t xml:space="preserve">Units Renovated</t>
  </si>
  <si>
    <t xml:space="preserve">Total Renovated Units</t>
  </si>
  <si>
    <t xml:space="preserve">Renovated Rents</t>
  </si>
  <si>
    <t xml:space="preserve">Vacancy</t>
  </si>
  <si>
    <t xml:space="preserve">TOTAL RENTAL INCOME</t>
  </si>
  <si>
    <t xml:space="preserve">OTHER REVENUE</t>
  </si>
  <si>
    <t xml:space="preserve">TOTAL OTHER REVENUE</t>
  </si>
  <si>
    <t xml:space="preserve">OPERATING EXPENSES</t>
  </si>
  <si>
    <t xml:space="preserve">TOTAL OPERATING EXPENSES</t>
  </si>
  <si>
    <t xml:space="preserve">NET OPERATING INCOME</t>
  </si>
  <si>
    <t xml:space="preserve">VALUATION </t>
  </si>
  <si>
    <t xml:space="preserve">CAPITAL EXPENSES</t>
  </si>
  <si>
    <t xml:space="preserve">NET CASH FLOW</t>
  </si>
  <si>
    <t xml:space="preserve">UNLEVERED GROSS DEAL LEVEL RETURNS</t>
  </si>
  <si>
    <t xml:space="preserve">Purchase &amp; Sale</t>
  </si>
  <si>
    <t xml:space="preserve">Transaction Costs</t>
  </si>
  <si>
    <t xml:space="preserve">NCF Before Debt Service</t>
  </si>
  <si>
    <t xml:space="preserve">Unlevered Cash Flow</t>
  </si>
  <si>
    <t xml:space="preserve">Cash on Cash</t>
  </si>
  <si>
    <t xml:space="preserve">Going in Cap Rate</t>
  </si>
  <si>
    <t xml:space="preserve">EM</t>
  </si>
  <si>
    <t xml:space="preserve">Whole Dollar Profit</t>
  </si>
  <si>
    <t xml:space="preserve">Net Profit via CF</t>
  </si>
  <si>
    <t xml:space="preserve">CAPITAL </t>
  </si>
  <si>
    <t xml:space="preserve">Beginning Balance</t>
  </si>
  <si>
    <t xml:space="preserve">Loan Funding</t>
  </si>
  <si>
    <t xml:space="preserve">Debt Service</t>
  </si>
  <si>
    <t xml:space="preserve">Interest</t>
  </si>
  <si>
    <t xml:space="preserve">Loan Payoff</t>
  </si>
  <si>
    <t xml:space="preserve">Ending Balance</t>
  </si>
  <si>
    <t xml:space="preserve">Loan Fees</t>
  </si>
  <si>
    <t xml:space="preserve">LEVERED GROSS DEAL LEVEL RETURNS</t>
  </si>
  <si>
    <t xml:space="preserve">Net Acquisition / Residual </t>
  </si>
  <si>
    <t xml:space="preserve">Debt Transaction Costs</t>
  </si>
  <si>
    <t xml:space="preserve">Net Loan Proceeds</t>
  </si>
  <si>
    <t xml:space="preserve">NCF After Debt Service</t>
  </si>
  <si>
    <t xml:space="preserve">Levered Cash Flow</t>
  </si>
  <si>
    <t xml:space="preserve">Equity Basis</t>
  </si>
  <si>
    <t xml:space="preserve">Cash On Cash</t>
  </si>
  <si>
    <t xml:space="preserve">WATERFALL SUMMARY</t>
  </si>
  <si>
    <t xml:space="preserve">Levered Cash Flows</t>
  </si>
  <si>
    <t xml:space="preserve">GP Contributions</t>
  </si>
  <si>
    <t xml:space="preserve">LP Contributions</t>
  </si>
  <si>
    <t xml:space="preserve">Total Contributions</t>
  </si>
  <si>
    <t xml:space="preserve">Sponsor (GP) Cash Flow</t>
  </si>
  <si>
    <t xml:space="preserve">Sponor Distributions</t>
  </si>
  <si>
    <t xml:space="preserve">Contributions</t>
  </si>
  <si>
    <t xml:space="preserve">Net Cash Flow</t>
  </si>
  <si>
    <t xml:space="preserve">Profit</t>
  </si>
  <si>
    <t xml:space="preserve">Limited Partner (LP) Cash Flow</t>
  </si>
  <si>
    <t xml:space="preserve">LP Distributions</t>
  </si>
  <si>
    <t xml:space="preserve">Hurdle 1 - Pref Return </t>
  </si>
  <si>
    <t xml:space="preserve">Beg. Bal</t>
  </si>
  <si>
    <t xml:space="preserve">Accrual</t>
  </si>
  <si>
    <t xml:space="preserve">LP Contribution</t>
  </si>
  <si>
    <t xml:space="preserve">End Bal.</t>
  </si>
  <si>
    <t xml:space="preserve">LP IRR Check</t>
  </si>
  <si>
    <t xml:space="preserve">Contributions from Sponsor </t>
  </si>
  <si>
    <t xml:space="preserve">Distributions to Sponsor</t>
  </si>
  <si>
    <t xml:space="preserve">Sponsor IRR Check</t>
  </si>
  <si>
    <t xml:space="preserve">Total Distributions</t>
  </si>
  <si>
    <t xml:space="preserve">Cash Flow Remaining</t>
  </si>
  <si>
    <t xml:space="preserve">Hurdle 2</t>
  </si>
  <si>
    <t xml:space="preserve">Prior Distributions</t>
  </si>
  <si>
    <t xml:space="preserve">Hurdle 3</t>
  </si>
  <si>
    <t xml:space="preserve">Hurdle 4</t>
  </si>
  <si>
    <t xml:space="preserve">Distributions to LP</t>
  </si>
  <si>
    <t xml:space="preserve">Distributions to GP</t>
  </si>
  <si>
    <t xml:space="preserve">x</t>
  </si>
  <si>
    <t xml:space="preserve">PRICING</t>
  </si>
  <si>
    <t xml:space="preserve">Market</t>
  </si>
  <si>
    <t xml:space="preserve">Strike</t>
  </si>
  <si>
    <t xml:space="preserve">Outlier</t>
  </si>
  <si>
    <t xml:space="preserve">Sales Price</t>
  </si>
  <si>
    <t xml:space="preserve">  Per Unit</t>
  </si>
  <si>
    <t xml:space="preserve">  Per SF</t>
  </si>
  <si>
    <t xml:space="preserve">RETURN METRCS</t>
  </si>
  <si>
    <t xml:space="preserve">Stabilized NOI</t>
  </si>
  <si>
    <t xml:space="preserve">Unlevered Cash-on-Cash</t>
  </si>
  <si>
    <t xml:space="preserve">&lt;---------------------</t>
  </si>
  <si>
    <t xml:space="preserve">Needs to be linked, but will ask my team to complete</t>
  </si>
  <si>
    <t xml:space="preserve">Levered Cash-on-Cash</t>
  </si>
  <si>
    <t xml:space="preserve">Unlevered IRR</t>
  </si>
  <si>
    <t xml:space="preserve">Levered IRR</t>
  </si>
  <si>
    <t xml:space="preserve">Instructions:</t>
  </si>
  <si>
    <t xml:space="preserve">Use table from I&amp;E Summary Page: B4 down through B27 and Across to I4 down through I27.</t>
  </si>
  <si>
    <t xml:space="preserve">I put a red line around the table to show what cells to use</t>
  </si>
</sst>
</file>

<file path=xl/styles.xml><?xml version="1.0" encoding="utf-8"?>
<styleSheet xmlns="http://schemas.openxmlformats.org/spreadsheetml/2006/main">
  <numFmts count="44">
    <numFmt numFmtId="164" formatCode="\$#,##0&quot; Per Door&quot;"/>
    <numFmt numFmtId="165" formatCode="General"/>
    <numFmt numFmtId="166" formatCode="0%"/>
    <numFmt numFmtId="167" formatCode="\$#,##0"/>
    <numFmt numFmtId="168" formatCode="\$#,##0_);[RED]&quot;($&quot;#,##0\)"/>
    <numFmt numFmtId="169" formatCode="_(* #,##0_);_(* \(#,##0\);_(* \-_);_(@_)"/>
    <numFmt numFmtId="170" formatCode="0%&quot; of GPR Estimate&quot;"/>
    <numFmt numFmtId="171" formatCode="\$#,##0.00_);[RED]&quot;($&quot;#,##0.00\)"/>
    <numFmt numFmtId="172" formatCode="\$#,##0&quot; Per Unit Estimate&quot;"/>
    <numFmt numFmtId="173" formatCode="\$#,##0.00"/>
    <numFmt numFmtId="174" formatCode="&quot;Taxes Reassessed at &quot;##%"/>
    <numFmt numFmtId="175" formatCode="0.00%"/>
    <numFmt numFmtId="176" formatCode="m/d/yyyy"/>
    <numFmt numFmtId="177" formatCode="General"/>
    <numFmt numFmtId="178" formatCode="#,##0"/>
    <numFmt numFmtId="179" formatCode="0&quot; Years&quot;"/>
    <numFmt numFmtId="180" formatCode="[$$]#,##0;\([$$]#,##0\);\–;@"/>
    <numFmt numFmtId="181" formatCode="0"/>
    <numFmt numFmtId="182" formatCode="0.000"/>
    <numFmt numFmtId="183" formatCode="\$#,##0;&quot;-$&quot;#,##0;\-;@"/>
    <numFmt numFmtId="184" formatCode="&quot;Fixed&quot;;\-;&quot;Floating&quot;"/>
    <numFmt numFmtId="185" formatCode="0.0%"/>
    <numFmt numFmtId="186" formatCode="mm/dd/yy;@"/>
    <numFmt numFmtId="187" formatCode="0.00\x"/>
    <numFmt numFmtId="188" formatCode="&quot;Year &quot;0"/>
    <numFmt numFmtId="189" formatCode="#,##0&quot; SF&quot;"/>
    <numFmt numFmtId="190" formatCode="&quot;Hurdle &quot;0"/>
    <numFmt numFmtId="191" formatCode="\$#,##0&quot; /month&quot;"/>
    <numFmt numFmtId="192" formatCode="0&quot; year&quot;"/>
    <numFmt numFmtId="193" formatCode="#,##0.00\x"/>
    <numFmt numFmtId="194" formatCode="[$$-380A]\ #,##0;\-[$$-380A]\ #,##0"/>
    <numFmt numFmtId="195" formatCode="0.00%_);\(0.00%\);\–_)"/>
    <numFmt numFmtId="196" formatCode="0.0%_);\(0.0%\);\–_)"/>
    <numFmt numFmtId="197" formatCode="&quot;Month &quot;0"/>
    <numFmt numFmtId="198" formatCode="0.0%&quot; of Total Units&quot;"/>
    <numFmt numFmtId="199" formatCode="0%&quot; of Total Units&quot;"/>
    <numFmt numFmtId="200" formatCode="0&quot; Months&quot;"/>
    <numFmt numFmtId="201" formatCode="_(* #,##0.00_);_(* \(#,##0.00\);_(* \-??_);_(@_)"/>
    <numFmt numFmtId="202" formatCode="#,##0&quot; Units&quot;"/>
    <numFmt numFmtId="203" formatCode="\$#,##0_);[RED]&quot;($&quot;#,##0&quot;) psf&quot;"/>
    <numFmt numFmtId="204" formatCode="\$#,##0.00_);[RED]&quot;($&quot;#,##0.00&quot;) psf&quot;"/>
    <numFmt numFmtId="205" formatCode="#,##0.00"/>
    <numFmt numFmtId="206" formatCode="m/d/yy;@"/>
    <numFmt numFmtId="207" formatCode="#,##0_);[RED]\(#,##0\);\-"/>
  </numFmts>
  <fonts count="5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4"/>
      <name val="Montserrat"/>
      <family val="0"/>
      <charset val="1"/>
    </font>
    <font>
      <sz val="12"/>
      <color rgb="FF000000"/>
      <name val="Futura Md BT"/>
      <family val="2"/>
      <charset val="1"/>
    </font>
    <font>
      <sz val="11"/>
      <color rgb="FF000000"/>
      <name val="Futura Md BT"/>
      <family val="2"/>
      <charset val="1"/>
    </font>
    <font>
      <sz val="12"/>
      <color rgb="FF000000"/>
      <name val="Montserrat"/>
      <family val="0"/>
      <charset val="1"/>
    </font>
    <font>
      <sz val="10"/>
      <color rgb="FF000000"/>
      <name val="Futura Md BT"/>
      <family val="2"/>
      <charset val="1"/>
    </font>
    <font>
      <b val="true"/>
      <sz val="12"/>
      <color rgb="FFFFFFFF"/>
      <name val="Montserrat"/>
      <family val="0"/>
      <charset val="1"/>
    </font>
    <font>
      <sz val="11"/>
      <color rgb="FF000000"/>
      <name val="Montserrat"/>
      <family val="0"/>
      <charset val="1"/>
    </font>
    <font>
      <b val="true"/>
      <i val="true"/>
      <sz val="12"/>
      <color rgb="FF000000"/>
      <name val="Montserrat"/>
      <family val="0"/>
      <charset val="1"/>
    </font>
    <font>
      <b val="true"/>
      <sz val="11"/>
      <color rgb="FF000000"/>
      <name val="Futura Md BT"/>
      <family val="0"/>
      <charset val="1"/>
    </font>
    <font>
      <sz val="12"/>
      <name val="Montserrat"/>
      <family val="0"/>
      <charset val="1"/>
    </font>
    <font>
      <b val="true"/>
      <sz val="11"/>
      <color rgb="FF000000"/>
      <name val="Montserrat"/>
      <family val="0"/>
      <charset val="1"/>
    </font>
    <font>
      <b val="true"/>
      <sz val="12"/>
      <color rgb="FF000000"/>
      <name val="Montserrat"/>
      <family val="0"/>
      <charset val="1"/>
    </font>
    <font>
      <sz val="12"/>
      <color rgb="FFFF0000"/>
      <name val="Futura Md BT"/>
      <family val="2"/>
      <charset val="1"/>
    </font>
    <font>
      <b val="true"/>
      <sz val="10"/>
      <color rgb="FF000000"/>
      <name val="Futura Md BT"/>
      <family val="0"/>
      <charset val="1"/>
    </font>
    <font>
      <sz val="11"/>
      <color rgb="FF000000"/>
      <name val="Aptos"/>
      <family val="2"/>
      <charset val="1"/>
    </font>
    <font>
      <b val="true"/>
      <sz val="9"/>
      <color rgb="FFFFFFFF"/>
      <name val="Aptos"/>
      <family val="2"/>
      <charset val="1"/>
    </font>
    <font>
      <b val="true"/>
      <sz val="10"/>
      <color rgb="FF000000"/>
      <name val="Aptos"/>
      <family val="2"/>
      <charset val="1"/>
    </font>
    <font>
      <sz val="10"/>
      <color rgb="FF000000"/>
      <name val="Aptos"/>
      <family val="2"/>
      <charset val="1"/>
    </font>
    <font>
      <b val="true"/>
      <sz val="11"/>
      <color rgb="FF000000"/>
      <name val="Aptos"/>
      <family val="2"/>
      <charset val="1"/>
    </font>
    <font>
      <sz val="14"/>
      <color rgb="FF000000"/>
      <name val="Aptos"/>
      <family val="2"/>
      <charset val="1"/>
    </font>
    <font>
      <b val="true"/>
      <sz val="14"/>
      <color rgb="FFFFFFFF"/>
      <name val="Aptos"/>
      <family val="2"/>
      <charset val="1"/>
    </font>
    <font>
      <b val="true"/>
      <sz val="11"/>
      <color rgb="FFFFFFFF"/>
      <name val="Aptos"/>
      <family val="2"/>
      <charset val="1"/>
    </font>
    <font>
      <sz val="10"/>
      <color rgb="FF0000FF"/>
      <name val="Aptos"/>
      <family val="2"/>
      <charset val="1"/>
    </font>
    <font>
      <sz val="10"/>
      <name val="Aptos"/>
      <family val="2"/>
      <charset val="1"/>
    </font>
    <font>
      <b val="true"/>
      <sz val="10"/>
      <name val="Aptos"/>
      <family val="2"/>
      <charset val="1"/>
    </font>
    <font>
      <sz val="10"/>
      <color rgb="FF7F7F7F"/>
      <name val="Aptos"/>
      <family val="2"/>
      <charset val="1"/>
    </font>
    <font>
      <sz val="10"/>
      <color rgb="FFFFFFFF"/>
      <name val="Aptos"/>
      <family val="2"/>
      <charset val="1"/>
    </font>
    <font>
      <b val="true"/>
      <sz val="10"/>
      <color rgb="FFFFFFFF"/>
      <name val="Aptos"/>
      <family val="2"/>
      <charset val="1"/>
    </font>
    <font>
      <sz val="9"/>
      <name val="Aptos"/>
      <family val="2"/>
      <charset val="1"/>
    </font>
    <font>
      <sz val="14"/>
      <color rgb="FF595959"/>
      <name val="Aptos"/>
      <family val="2"/>
    </font>
    <font>
      <sz val="9"/>
      <color rgb="FF595959"/>
      <name val="Aptos"/>
      <family val="2"/>
    </font>
    <font>
      <sz val="10"/>
      <color rgb="FF000000"/>
      <name val="Calibri"/>
      <family val="2"/>
    </font>
    <font>
      <sz val="10"/>
      <color rgb="FF595959"/>
      <name val="Aptos"/>
      <family val="2"/>
    </font>
    <font>
      <sz val="9"/>
      <color rgb="FF595959"/>
      <name val="Calibri"/>
      <family val="2"/>
    </font>
    <font>
      <b val="true"/>
      <sz val="11"/>
      <name val="Aptos"/>
      <family val="2"/>
      <charset val="1"/>
    </font>
    <font>
      <sz val="11"/>
      <color rgb="FFFFFFFF"/>
      <name val="Aptos"/>
      <family val="2"/>
      <charset val="1"/>
    </font>
    <font>
      <sz val="11"/>
      <name val="Aptos"/>
      <family val="2"/>
      <charset val="1"/>
    </font>
    <font>
      <b val="true"/>
      <sz val="11"/>
      <color rgb="FF00B050"/>
      <name val="Aptos"/>
      <family val="2"/>
      <charset val="1"/>
    </font>
    <font>
      <sz val="11"/>
      <color rgb="FF7F7F7F"/>
      <name val="Aptos"/>
      <family val="2"/>
      <charset val="1"/>
    </font>
    <font>
      <b val="true"/>
      <sz val="11"/>
      <color rgb="FF7F7F7F"/>
      <name val="Aptos"/>
      <family val="2"/>
      <charset val="1"/>
    </font>
    <font>
      <sz val="11"/>
      <color rgb="FF0000FF"/>
      <name val="Aptos"/>
      <family val="2"/>
      <charset val="1"/>
    </font>
    <font>
      <b val="true"/>
      <sz val="11"/>
      <color rgb="FF70AD47"/>
      <name val="Aptos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472C4"/>
        <bgColor rgb="FF4B80B0"/>
      </patternFill>
    </fill>
    <fill>
      <patternFill patternType="solid">
        <fgColor rgb="FFFFFFFF"/>
        <bgColor rgb="FFF2F2F2"/>
      </patternFill>
    </fill>
    <fill>
      <patternFill patternType="solid">
        <fgColor rgb="FF333F50"/>
        <bgColor rgb="FF203864"/>
      </patternFill>
    </fill>
    <fill>
      <patternFill patternType="solid">
        <fgColor rgb="FFDAE3F3"/>
        <bgColor rgb="FFDEEBF7"/>
      </patternFill>
    </fill>
    <fill>
      <patternFill patternType="solid">
        <fgColor rgb="FFC0D4CB"/>
        <bgColor rgb="FFD0CECE"/>
      </patternFill>
    </fill>
    <fill>
      <patternFill patternType="solid">
        <fgColor rgb="FFD0CECE"/>
        <bgColor rgb="FFC0D4CB"/>
      </patternFill>
    </fill>
    <fill>
      <patternFill patternType="solid">
        <fgColor rgb="FFDEEBF7"/>
        <bgColor rgb="FFDAE3F3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E7E6E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F5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17E88F"/>
      </left>
      <right style="thin">
        <color rgb="FF17E88F"/>
      </right>
      <top style="thin">
        <color rgb="FF17E88F"/>
      </top>
      <bottom style="thin">
        <color rgb="FF17E88F"/>
      </bottom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2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4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2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5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7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7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4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1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1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26" fillId="4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7" fillId="4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6" fontId="27" fillId="4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27" fillId="4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6" fontId="27" fillId="4" borderId="2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23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9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9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30" fillId="9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9" fillId="9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9" fillId="9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2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23" fillId="0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4" fontId="2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5" fontId="28" fillId="1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28" fillId="1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9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9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6" fontId="2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28" fillId="1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8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8" fillId="8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11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11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11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31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9" fontId="2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9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1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8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1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2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2" fillId="9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9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31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8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1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2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2" fontId="29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3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2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6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22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8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4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9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2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5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2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3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2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3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2" fillId="7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2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2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2" fillId="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2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7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7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29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2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1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2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0" fillId="3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7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8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9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0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7" fontId="29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8" fillId="8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1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40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7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7" fontId="40" fillId="11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40" fillId="11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0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1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3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03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13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1" fillId="4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201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2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44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44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24" fillId="1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2" fillId="1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42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87" fontId="42" fillId="3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2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2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8" fontId="27" fillId="4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65" fontId="27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41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8" fontId="41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206" fontId="27" fillId="4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77" fontId="40" fillId="12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2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1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20" fillId="12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5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3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1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1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1" fontId="20" fillId="0" borderId="2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85" fontId="4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5" fontId="24" fillId="1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4" fillId="1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3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6" fontId="40" fillId="0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93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1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7" fillId="4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3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07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8" fillId="9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9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5" fontId="49" fillId="1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9" fillId="1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49" fillId="15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 1" xfId="21"/>
  </cellStyles>
  <dxfs count="1">
    <dxf>
      <numFmt numFmtId="164" formatCode="\$#,##0&quot; Per Door&quot;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B050"/>
      <rgbColor rgb="FFD0CECE"/>
      <rgbColor rgb="FF808080"/>
      <rgbColor rgb="FF98B8D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518ABD"/>
      <rgbColor rgb="FF0000FF"/>
      <rgbColor rgb="FF5B9BD5"/>
      <rgbColor rgb="FFDAE3F3"/>
      <rgbColor rgb="FFE7E6E6"/>
      <rgbColor rgb="FFF2F2F2"/>
      <rgbColor rgb="FFADC5E4"/>
      <rgbColor rgb="FFFF99CC"/>
      <rgbColor rgb="FFC0D4CB"/>
      <rgbColor rgb="FFFBE5D6"/>
      <rgbColor rgb="FF4472C4"/>
      <rgbColor rgb="FF17E88F"/>
      <rgbColor rgb="FF70AD47"/>
      <rgbColor rgb="FFFFCC00"/>
      <rgbColor rgb="FFFF9900"/>
      <rgbColor rgb="FFFF6600"/>
      <rgbColor rgb="FF595959"/>
      <rgbColor rgb="FF8B8B8B"/>
      <rgbColor rgb="FF203864"/>
      <rgbColor rgb="FF4B80B0"/>
      <rgbColor rgb="FF003300"/>
      <rgbColor rgb="FF385724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externalLink" Target="externalLinks/externalLink2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"/>
              </a:rPr>
              <a:t>NOI Growth and Stabilized Cap Rate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Inputs!$M$28</c:f>
              <c:strCache>
                <c:ptCount val="1"/>
                <c:pt idx="0">
                  <c:v>NOI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Inputs!$M$29:$M$34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64354428"/>
        <c:axId val="49006667"/>
      </c:barChart>
      <c:lineChart>
        <c:grouping val="standard"/>
        <c:varyColors val="0"/>
        <c:ser>
          <c:idx val="1"/>
          <c:order val="1"/>
          <c:tx>
            <c:strRef>
              <c:f>Inputs!$L$28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4b80b0"/>
            </a:solidFill>
            <a:ln cap="rnd" w="28440">
              <a:solidFill>
                <a:srgbClr val="4b80b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Inputs!$L$29:$L$34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4354428"/>
        <c:axId val="49006667"/>
      </c:lineChart>
      <c:lineChart>
        <c:grouping val="standard"/>
        <c:varyColors val="0"/>
        <c:ser>
          <c:idx val="2"/>
          <c:order val="2"/>
          <c:tx>
            <c:strRef>
              <c:f>Inputs!$Q$28</c:f>
              <c:strCache>
                <c:ptCount val="1"/>
                <c:pt idx="0">
                  <c:v>Stabilized Cap Rate</c:v>
                </c:pt>
              </c:strCache>
            </c:strRef>
          </c:tx>
          <c:spPr>
            <a:solidFill>
              <a:srgbClr val="adc5e4"/>
            </a:solidFill>
            <a:ln cap="rnd" w="28440">
              <a:solidFill>
                <a:srgbClr val="adc5e4"/>
              </a:solidFill>
              <a:round/>
            </a:ln>
          </c:spPr>
          <c:marker>
            <c:symbol val="circle"/>
            <c:size val="5"/>
            <c:spPr>
              <a:solidFill>
                <a:srgbClr val="adc5e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Inputs!$Q$29:$Q$34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560454"/>
        <c:axId val="58763094"/>
      </c:lineChart>
      <c:catAx>
        <c:axId val="64354428"/>
        <c:scaling>
          <c:orientation val="minMax"/>
        </c:scaling>
        <c:delete val="0"/>
        <c:axPos val="b"/>
        <c:numFmt formatCode="&quot;Year &quot;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49006667"/>
        <c:crosses val="autoZero"/>
        <c:auto val="1"/>
        <c:lblAlgn val="ctr"/>
        <c:lblOffset val="100"/>
        <c:noMultiLvlLbl val="0"/>
      </c:catAx>
      <c:valAx>
        <c:axId val="490066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[$$]#,##0;\([$$]#,##0\);\–;@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64354428"/>
        <c:crosses val="autoZero"/>
        <c:crossBetween val="between"/>
      </c:valAx>
      <c:catAx>
        <c:axId val="556045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763094"/>
        <c:auto val="1"/>
        <c:lblAlgn val="ctr"/>
        <c:lblOffset val="100"/>
        <c:noMultiLvlLbl val="0"/>
      </c:catAx>
      <c:valAx>
        <c:axId val="58763094"/>
        <c:scaling>
          <c:orientation val="minMax"/>
          <c:min val="0"/>
        </c:scaling>
        <c:delete val="0"/>
        <c:axPos val="r"/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5560454"/>
        <c:crosses val="max"/>
        <c:crossBetween val="between"/>
      </c:valAx>
      <c:spPr>
        <a:noFill/>
        <a:ln w="0">
          <a:noFill/>
        </a:ln>
      </c:spPr>
    </c:plotArea>
    <c:legend>
      <c:legendPos val="b"/>
      <c:legendEntry>
        <c:idx val="1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"/>
              </a:rPr>
              <a:t>Capital Stack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"Percentage"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rgbClr val="518a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b80b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dc5e4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numFmt formatCode="0%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Apto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Inputs!$B$25,Inputs!$B$26:$B$27</c:f>
              <c:strCache>
                <c:ptCount val="3"/>
                <c:pt idx="0">
                  <c:v>Senior Debt</c:v>
                </c:pt>
                <c:pt idx="1">
                  <c:v>Sponsor Equity</c:v>
                </c:pt>
                <c:pt idx="2">
                  <c:v>LP Equity </c:v>
                </c:pt>
              </c:strCache>
            </c:strRef>
          </c:cat>
          <c:val>
            <c:numRef>
              <c:f>Inputs!$D$25:$D$27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"Dollar Amount"</c:f>
              <c:strCache>
                <c:ptCount val="1"/>
                <c:pt idx="0">
                  <c:v>Dollar Amount</c:v>
                </c:pt>
              </c:strCache>
            </c:strRef>
          </c:tx>
          <c:spPr>
            <a:solidFill>
              <a:srgbClr val="98b8d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b80b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dc5e4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Inputs!$B$25,Inputs!$B$26:$B$27</c:f>
              <c:strCache>
                <c:ptCount val="3"/>
                <c:pt idx="0">
                  <c:v>Senior Debt</c:v>
                </c:pt>
                <c:pt idx="1">
                  <c:v>Sponsor Equity</c:v>
                </c:pt>
                <c:pt idx="2">
                  <c:v>LP Equity </c:v>
                </c:pt>
              </c:strCache>
            </c:strRef>
          </c:cat>
          <c:val>
            <c:numRef>
              <c:f>Inputs!$E$25:$E$27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128160</xdr:colOff>
      <xdr:row>3</xdr:row>
      <xdr:rowOff>15840</xdr:rowOff>
    </xdr:from>
    <xdr:to>
      <xdr:col>31</xdr:col>
      <xdr:colOff>24120</xdr:colOff>
      <xdr:row>23</xdr:row>
      <xdr:rowOff>168480</xdr:rowOff>
    </xdr:to>
    <xdr:graphicFrame>
      <xdr:nvGraphicFramePr>
        <xdr:cNvPr id="0" name="Chart 1"/>
        <xdr:cNvGraphicFramePr/>
      </xdr:nvGraphicFramePr>
      <xdr:xfrm>
        <a:off x="31587840" y="701640"/>
        <a:ext cx="6639120" cy="373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137520</xdr:colOff>
      <xdr:row>24</xdr:row>
      <xdr:rowOff>165600</xdr:rowOff>
    </xdr:from>
    <xdr:to>
      <xdr:col>31</xdr:col>
      <xdr:colOff>37440</xdr:colOff>
      <xdr:row>44</xdr:row>
      <xdr:rowOff>10440</xdr:rowOff>
    </xdr:to>
    <xdr:graphicFrame>
      <xdr:nvGraphicFramePr>
        <xdr:cNvPr id="1" name="Chart 2"/>
        <xdr:cNvGraphicFramePr/>
      </xdr:nvGraphicFramePr>
      <xdr:xfrm>
        <a:off x="31597200" y="4604400"/>
        <a:ext cx="6643080" cy="342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d.docs.live.net/827c1e041f4ad260/Desktop/_____BRC/_____MARKETING/FINAL%20DISTRESSED%20DEBT%20MODEL/_____LINKEDIN/Alkaline%20Advisors%20-%20Model%20with%20Disclosure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s://berkadia-my.sharepoint.com/personal/charris_berkadia_com/Documents/Boston%20MF%20Team%20Folder/Deals/Closed%20Deals/Closed%20Deals%202024/Auburn%20Portfolio%20(Malden,%20MA)/Valuation/The%20Auburn%20Portfolio%20financials%20for%20OM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CLOSURE"/>
      <sheetName val="Construction Sched"/>
      <sheetName val="Project"/>
      <sheetName val="Waterfall"/>
      <sheetName val="Lender"/>
      <sheetName val="Annual Summ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nt Roll"/>
      <sheetName val="Income and Expenses"/>
      <sheetName val="Rent Roll Analysis"/>
      <sheetName val="I&amp;E Summary"/>
      <sheetName val="Amortization Schedule"/>
      <sheetName val="Valuation Dashboard"/>
      <sheetName val="Value Page - BOV"/>
      <sheetName val="Discounted CashFlow (Current)"/>
      <sheetName val="7 Year IRR Model"/>
      <sheetName val="NNN Comparison"/>
      <sheetName val="OM Pricing"/>
    </sheetNames>
    <sheetDataSet>
      <sheetData sheetId="0"/>
      <sheetData sheetId="1">
        <row r="7">
          <cell r="A7" t="str">
            <v>Apartment Prep/Turnover</v>
          </cell>
        </row>
        <row r="8">
          <cell r="A8" t="str">
            <v>Adminstrative</v>
          </cell>
        </row>
        <row r="9">
          <cell r="A9" t="str">
            <v>Contracted Services</v>
          </cell>
        </row>
        <row r="10">
          <cell r="A10" t="str">
            <v>Repairs and Maintenance</v>
          </cell>
        </row>
        <row r="11">
          <cell r="A11" t="str">
            <v>Payroll</v>
          </cell>
        </row>
        <row r="12">
          <cell r="A12" t="str">
            <v>Utilities</v>
          </cell>
        </row>
        <row r="13">
          <cell r="A13" t="str">
            <v>Property Taxes</v>
          </cell>
        </row>
        <row r="14">
          <cell r="A14" t="str">
            <v>Management fee</v>
          </cell>
        </row>
        <row r="15">
          <cell r="A15" t="str">
            <v>Insurance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B2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32.43"/>
    <col collapsed="false" customWidth="true" hidden="false" outlineLevel="0" max="3" min="3" style="1" width="4.43"/>
    <col collapsed="false" customWidth="true" hidden="false" outlineLevel="0" max="4" min="4" style="1" width="3.57"/>
    <col collapsed="false" customWidth="true" hidden="false" outlineLevel="0" max="5" min="5" style="1" width="12.14"/>
    <col collapsed="false" customWidth="true" hidden="false" outlineLevel="0" max="6" min="6" style="1" width="10.43"/>
    <col collapsed="false" customWidth="true" hidden="false" outlineLevel="0" max="7" min="7" style="1" width="3.57"/>
    <col collapsed="false" customWidth="true" hidden="false" outlineLevel="0" max="8" min="8" style="1" width="11.43"/>
    <col collapsed="false" customWidth="true" hidden="false" outlineLevel="0" max="9" min="9" style="1" width="11.85"/>
    <col collapsed="false" customWidth="true" hidden="false" outlineLevel="0" max="10" min="10" style="1" width="3.86"/>
    <col collapsed="false" customWidth="true" hidden="false" outlineLevel="0" max="11" min="11" style="1" width="35.85"/>
    <col collapsed="false" customWidth="true" hidden="true" outlineLevel="0" max="12" min="12" style="1" width="25.57"/>
    <col collapsed="false" customWidth="true" hidden="true" outlineLevel="0" max="13" min="13" style="1" width="39"/>
    <col collapsed="false" customWidth="true" hidden="true" outlineLevel="0" max="15" min="14" style="1" width="9.14"/>
    <col collapsed="false" customWidth="true" hidden="false" outlineLevel="0" max="16" min="16" style="1" width="4"/>
    <col collapsed="false" customWidth="true" hidden="false" outlineLevel="0" max="17" min="17" style="1" width="18.57"/>
    <col collapsed="false" customWidth="true" hidden="false" outlineLevel="0" max="18" min="18" style="1" width="21.43"/>
    <col collapsed="false" customWidth="false" hidden="false" outlineLevel="0" max="21" min="19" style="1" width="8.85"/>
    <col collapsed="false" customWidth="true" hidden="false" outlineLevel="0" max="22" min="22" style="1" width="9.57"/>
    <col collapsed="false" customWidth="false" hidden="false" outlineLevel="0" max="1024" min="23" style="1" width="8.85"/>
  </cols>
  <sheetData>
    <row r="2" customFormat="false" ht="22.5" hidden="false" customHeight="true" outlineLevel="0" collapsed="false">
      <c r="B2" s="2" t="s">
        <v>0</v>
      </c>
      <c r="C2" s="2"/>
      <c r="D2" s="3"/>
      <c r="E2" s="3"/>
      <c r="F2" s="3"/>
      <c r="G2" s="3"/>
      <c r="H2" s="3"/>
      <c r="I2" s="3"/>
      <c r="J2" s="3"/>
      <c r="K2" s="3"/>
      <c r="L2" s="4" t="s">
        <v>1</v>
      </c>
      <c r="M2" s="5"/>
      <c r="N2" s="5"/>
      <c r="O2" s="5"/>
      <c r="P2" s="5"/>
      <c r="Q2" s="5"/>
      <c r="R2" s="5"/>
    </row>
    <row r="3" customFormat="false" ht="18.75" hidden="false" customHeight="true" outlineLevel="0" collapsed="false">
      <c r="B3" s="6" t="s">
        <v>2</v>
      </c>
      <c r="C3" s="6" t="n">
        <f aca="false">Units</f>
        <v>0</v>
      </c>
      <c r="D3" s="5"/>
      <c r="E3" s="5"/>
      <c r="F3" s="5"/>
      <c r="G3" s="5"/>
      <c r="H3" s="6"/>
      <c r="I3" s="6"/>
      <c r="J3" s="5"/>
      <c r="K3" s="6"/>
      <c r="L3" s="4" t="s">
        <v>3</v>
      </c>
      <c r="M3" s="7" t="e">
        <f aca="false">E26/E15</f>
        <v>#DIV/0!</v>
      </c>
      <c r="N3" s="8"/>
      <c r="O3" s="5"/>
      <c r="P3" s="5"/>
      <c r="Q3" s="5"/>
      <c r="R3" s="5"/>
    </row>
    <row r="4" customFormat="false" ht="18.75" hidden="false" customHeight="true" outlineLevel="0" collapsed="false">
      <c r="B4" s="9"/>
      <c r="C4" s="10"/>
      <c r="D4" s="11"/>
      <c r="E4" s="12" t="s">
        <v>4</v>
      </c>
      <c r="F4" s="12"/>
      <c r="G4" s="11"/>
      <c r="H4" s="13" t="s">
        <v>5</v>
      </c>
      <c r="I4" s="13"/>
      <c r="J4" s="14"/>
      <c r="K4" s="15"/>
      <c r="L4" s="16"/>
      <c r="M4" s="17"/>
      <c r="N4" s="18"/>
      <c r="O4" s="14"/>
      <c r="P4" s="14"/>
      <c r="Q4" s="14"/>
      <c r="R4" s="14"/>
    </row>
    <row r="5" customFormat="false" ht="18.75" hidden="false" customHeight="true" outlineLevel="0" collapsed="false">
      <c r="B5" s="19" t="s">
        <v>6</v>
      </c>
      <c r="C5" s="20"/>
      <c r="D5" s="21"/>
      <c r="E5" s="22"/>
      <c r="F5" s="22" t="s">
        <v>7</v>
      </c>
      <c r="G5" s="21"/>
      <c r="H5" s="22"/>
      <c r="I5" s="23" t="s">
        <v>7</v>
      </c>
      <c r="J5" s="21"/>
      <c r="K5" s="22" t="s">
        <v>8</v>
      </c>
      <c r="L5" s="4"/>
      <c r="M5" s="8"/>
      <c r="N5" s="8"/>
      <c r="O5" s="5"/>
      <c r="P5" s="5"/>
      <c r="Q5" s="24" t="s">
        <v>9</v>
      </c>
      <c r="R5" s="24"/>
    </row>
    <row r="6" customFormat="false" ht="18.75" hidden="false" customHeight="true" outlineLevel="0" collapsed="false">
      <c r="B6" s="25" t="s">
        <v>10</v>
      </c>
      <c r="C6" s="26"/>
      <c r="D6" s="27"/>
      <c r="E6" s="27" t="e">
        <f aca="false">'Cash Flows - Strike'!E17</f>
        <v>#DIV/0!</v>
      </c>
      <c r="F6" s="27" t="e">
        <f aca="false">E6/$C$3</f>
        <v>#DIV/0!</v>
      </c>
      <c r="G6" s="27"/>
      <c r="H6" s="28" t="e">
        <f aca="false">'Cash Flows - Strike'!G17</f>
        <v>#DIV/0!</v>
      </c>
      <c r="I6" s="29" t="e">
        <f aca="false">H6/$C$3</f>
        <v>#DIV/0!</v>
      </c>
      <c r="J6" s="27"/>
      <c r="K6" s="30" t="s">
        <v>11</v>
      </c>
      <c r="L6" s="4"/>
      <c r="M6" s="8"/>
      <c r="N6" s="8"/>
      <c r="O6" s="5"/>
      <c r="P6" s="5"/>
      <c r="Q6" s="31" t="s">
        <v>12</v>
      </c>
      <c r="R6" s="31" t="s">
        <v>13</v>
      </c>
    </row>
    <row r="7" customFormat="false" ht="18.75" hidden="false" customHeight="true" outlineLevel="0" collapsed="false">
      <c r="B7" s="25" t="s">
        <v>14</v>
      </c>
      <c r="C7" s="26"/>
      <c r="D7" s="32"/>
      <c r="E7" s="33" t="e">
        <f aca="false">'Cash Flows - Strike'!E18</f>
        <v>#DIV/0!</v>
      </c>
      <c r="F7" s="33" t="e">
        <f aca="false">E7/$C$3</f>
        <v>#DIV/0!</v>
      </c>
      <c r="G7" s="33"/>
      <c r="H7" s="34" t="n">
        <f aca="false">'Cash Flows - Strike'!G18</f>
        <v>0</v>
      </c>
      <c r="I7" s="35" t="e">
        <f aca="false">H7/$C$3</f>
        <v>#DIV/0!</v>
      </c>
      <c r="J7" s="32"/>
      <c r="K7" s="36" t="e">
        <f aca="false">-Inputs!U7</f>
        <v>#DIV/0!</v>
      </c>
      <c r="L7" s="4"/>
      <c r="M7" s="5" t="s">
        <v>15</v>
      </c>
      <c r="N7" s="8"/>
      <c r="O7" s="5"/>
      <c r="P7" s="5"/>
      <c r="Q7" s="37" t="e">
        <f aca="false">((R9/Q9)*1000)</f>
        <v>#DIV/0!</v>
      </c>
      <c r="R7" s="38" t="e">
        <f aca="false">Q7/Inputs!$E$8</f>
        <v>#DIV/0!</v>
      </c>
    </row>
    <row r="8" customFormat="false" ht="18.75" hidden="false" customHeight="true" outlineLevel="0" collapsed="false">
      <c r="B8" s="25" t="s">
        <v>16</v>
      </c>
      <c r="C8" s="26"/>
      <c r="D8" s="32"/>
      <c r="E8" s="33" t="n">
        <f aca="false">'Cash Flows - Strike'!E19</f>
        <v>0</v>
      </c>
      <c r="F8" s="33" t="e">
        <f aca="false">E8/$C$3</f>
        <v>#DIV/0!</v>
      </c>
      <c r="G8" s="33"/>
      <c r="H8" s="34" t="n">
        <f aca="false">'Cash Flows - Strike'!G19</f>
        <v>0</v>
      </c>
      <c r="I8" s="39" t="e">
        <f aca="false">H8/$C$3</f>
        <v>#DIV/0!</v>
      </c>
      <c r="J8" s="32"/>
      <c r="K8" s="36" t="e">
        <f aca="false">-Inputs!U8</f>
        <v>#DIV/0!</v>
      </c>
      <c r="L8" s="4"/>
      <c r="M8" s="5"/>
      <c r="N8" s="8"/>
      <c r="O8" s="5"/>
      <c r="P8" s="5"/>
      <c r="Q8" s="31" t="s">
        <v>17</v>
      </c>
      <c r="R8" s="31" t="s">
        <v>18</v>
      </c>
    </row>
    <row r="9" customFormat="false" ht="18.75" hidden="false" customHeight="true" outlineLevel="0" collapsed="false">
      <c r="B9" s="40" t="s">
        <v>19</v>
      </c>
      <c r="C9" s="41"/>
      <c r="D9" s="42"/>
      <c r="E9" s="42" t="e">
        <f aca="false">SUM(E6:E7)</f>
        <v>#DIV/0!</v>
      </c>
      <c r="F9" s="42" t="e">
        <f aca="false">E9/$C$3</f>
        <v>#DIV/0!</v>
      </c>
      <c r="G9" s="42"/>
      <c r="H9" s="42" t="e">
        <f aca="false">SUM(H6:H8)</f>
        <v>#DIV/0!</v>
      </c>
      <c r="I9" s="43" t="e">
        <f aca="false">H9/$C$3</f>
        <v>#DIV/0!</v>
      </c>
      <c r="J9" s="42"/>
      <c r="K9" s="44"/>
      <c r="L9" s="45" t="s">
        <v>20</v>
      </c>
      <c r="M9" s="8"/>
      <c r="N9" s="8"/>
      <c r="O9" s="5"/>
      <c r="P9" s="5"/>
      <c r="Q9" s="46" t="n">
        <v>0</v>
      </c>
      <c r="R9" s="47" t="n">
        <f aca="false">H23</f>
        <v>0</v>
      </c>
    </row>
    <row r="10" customFormat="false" ht="18.75" hidden="false" customHeight="true" outlineLevel="0" collapsed="false">
      <c r="B10" s="25" t="s">
        <v>21</v>
      </c>
      <c r="C10" s="26"/>
      <c r="D10" s="28"/>
      <c r="E10" s="28" t="n">
        <f aca="false">'Cash Flows - Strike'!E24</f>
        <v>0</v>
      </c>
      <c r="F10" s="28" t="e">
        <f aca="false">E10/$C$3</f>
        <v>#DIV/0!</v>
      </c>
      <c r="G10" s="28"/>
      <c r="H10" s="28" t="n">
        <f aca="false">'Cash Flows - Strike'!G24</f>
        <v>0</v>
      </c>
      <c r="I10" s="43" t="e">
        <f aca="false">H10/$C$3</f>
        <v>#DIV/0!</v>
      </c>
      <c r="J10" s="28"/>
      <c r="K10" s="44" t="s">
        <v>22</v>
      </c>
      <c r="L10" s="8"/>
      <c r="M10" s="8"/>
      <c r="N10" s="8"/>
      <c r="O10" s="5"/>
      <c r="P10" s="5"/>
      <c r="Q10" s="5"/>
      <c r="R10" s="5"/>
    </row>
    <row r="11" customFormat="false" ht="18.75" hidden="false" customHeight="true" outlineLevel="0" collapsed="false">
      <c r="B11" s="25" t="s">
        <v>23</v>
      </c>
      <c r="C11" s="5"/>
      <c r="D11" s="28"/>
      <c r="E11" s="28"/>
      <c r="F11" s="28" t="e">
        <f aca="false">E11/$C$3</f>
        <v>#DIV/0!</v>
      </c>
      <c r="G11" s="28"/>
      <c r="H11" s="28"/>
      <c r="I11" s="29" t="e">
        <f aca="false">H11/$C$3</f>
        <v>#DIV/0!</v>
      </c>
      <c r="J11" s="28"/>
      <c r="K11" s="44"/>
      <c r="L11" s="5"/>
      <c r="M11" s="5"/>
      <c r="N11" s="8"/>
      <c r="O11" s="5"/>
      <c r="P11" s="5"/>
      <c r="Q11" s="5"/>
      <c r="R11" s="5"/>
    </row>
    <row r="12" customFormat="false" ht="18.75" hidden="false" customHeight="true" outlineLevel="0" collapsed="false">
      <c r="B12" s="25" t="s">
        <v>24</v>
      </c>
      <c r="C12" s="26"/>
      <c r="D12" s="28"/>
      <c r="E12" s="28"/>
      <c r="F12" s="28" t="e">
        <f aca="false">E12/$C$3</f>
        <v>#DIV/0!</v>
      </c>
      <c r="G12" s="28"/>
      <c r="H12" s="28"/>
      <c r="I12" s="29" t="e">
        <f aca="false">H12/$C$3</f>
        <v>#DIV/0!</v>
      </c>
      <c r="J12" s="28"/>
      <c r="K12" s="44"/>
      <c r="L12" s="5"/>
      <c r="M12" s="5"/>
      <c r="N12" s="8"/>
      <c r="O12" s="5"/>
      <c r="P12" s="5"/>
      <c r="Q12" s="5"/>
      <c r="R12" s="5"/>
    </row>
    <row r="13" customFormat="false" ht="18.75" hidden="false" customHeight="true" outlineLevel="0" collapsed="false">
      <c r="B13" s="40" t="s">
        <v>25</v>
      </c>
      <c r="C13" s="41"/>
      <c r="D13" s="42"/>
      <c r="E13" s="42" t="n">
        <f aca="false">SUM(E10:E11)</f>
        <v>0</v>
      </c>
      <c r="F13" s="42" t="e">
        <f aca="false">E13/$C$3</f>
        <v>#DIV/0!</v>
      </c>
      <c r="G13" s="42"/>
      <c r="H13" s="42" t="n">
        <f aca="false">SUM(H10:H11)</f>
        <v>0</v>
      </c>
      <c r="I13" s="43" t="e">
        <f aca="false">H13/$C$3</f>
        <v>#DIV/0!</v>
      </c>
      <c r="J13" s="42"/>
      <c r="K13" s="44"/>
      <c r="L13" s="5"/>
      <c r="M13" s="5"/>
      <c r="N13" s="8"/>
      <c r="O13" s="5"/>
      <c r="P13" s="5"/>
      <c r="Q13" s="5"/>
      <c r="R13" s="5"/>
    </row>
    <row r="14" customFormat="false" ht="18.75" hidden="false" customHeight="true" outlineLevel="0" collapsed="false">
      <c r="B14" s="48" t="s">
        <v>26</v>
      </c>
      <c r="C14" s="49"/>
      <c r="D14" s="28"/>
      <c r="E14" s="28" t="e">
        <f aca="false">E13+E6</f>
        <v>#DIV/0!</v>
      </c>
      <c r="F14" s="28" t="e">
        <f aca="false">E14/$C$3</f>
        <v>#DIV/0!</v>
      </c>
      <c r="G14" s="28"/>
      <c r="H14" s="28" t="e">
        <f aca="false">H13+H6</f>
        <v>#DIV/0!</v>
      </c>
      <c r="I14" s="29" t="e">
        <f aca="false">H14/$C$3</f>
        <v>#DIV/0!</v>
      </c>
      <c r="J14" s="28"/>
      <c r="K14" s="44"/>
      <c r="L14" s="4" t="s">
        <v>27</v>
      </c>
      <c r="M14" s="7" t="e">
        <f aca="false">1-#REF!</f>
        <v>#REF!</v>
      </c>
      <c r="N14" s="8"/>
      <c r="O14" s="5"/>
      <c r="P14" s="5"/>
      <c r="Q14" s="5"/>
      <c r="R14" s="5"/>
    </row>
    <row r="15" customFormat="false" ht="18.75" hidden="false" customHeight="true" outlineLevel="0" collapsed="false">
      <c r="B15" s="50" t="s">
        <v>27</v>
      </c>
      <c r="C15" s="51"/>
      <c r="D15" s="28"/>
      <c r="E15" s="52" t="e">
        <f aca="false">SUM(E13,E9)</f>
        <v>#DIV/0!</v>
      </c>
      <c r="F15" s="52" t="e">
        <f aca="false">E15/$C$3</f>
        <v>#DIV/0!</v>
      </c>
      <c r="G15" s="28"/>
      <c r="H15" s="52" t="e">
        <f aca="false">SUM(H13,H9)</f>
        <v>#DIV/0!</v>
      </c>
      <c r="I15" s="53" t="e">
        <f aca="false">H15/$C$3</f>
        <v>#DIV/0!</v>
      </c>
      <c r="J15" s="28"/>
      <c r="K15" s="42"/>
      <c r="L15" s="54" t="s">
        <v>28</v>
      </c>
      <c r="M15" s="55" t="n">
        <v>0.03</v>
      </c>
      <c r="N15" s="54"/>
      <c r="O15" s="56"/>
      <c r="P15" s="5"/>
      <c r="Q15" s="5"/>
      <c r="R15" s="5"/>
    </row>
    <row r="16" customFormat="false" ht="18.75" hidden="false" customHeight="true" outlineLevel="0" collapsed="false">
      <c r="B16" s="19" t="s">
        <v>29</v>
      </c>
      <c r="C16" s="20"/>
      <c r="D16" s="21"/>
      <c r="E16" s="22"/>
      <c r="F16" s="22" t="s">
        <v>7</v>
      </c>
      <c r="G16" s="21"/>
      <c r="H16" s="22"/>
      <c r="I16" s="23" t="s">
        <v>7</v>
      </c>
      <c r="J16" s="21"/>
      <c r="K16" s="22"/>
      <c r="L16" s="57" t="s">
        <v>30</v>
      </c>
      <c r="M16" s="58" t="s">
        <v>31</v>
      </c>
      <c r="N16" s="58"/>
      <c r="O16" s="58"/>
      <c r="P16" s="5"/>
      <c r="Q16" s="5"/>
      <c r="R16" s="5"/>
    </row>
    <row r="17" customFormat="false" ht="18.75" hidden="false" customHeight="true" outlineLevel="0" collapsed="false">
      <c r="B17" s="25" t="str">
        <f aca="false">'[2]Income and Expenses'!A7</f>
        <v>Apartment Prep/Turnover</v>
      </c>
      <c r="C17" s="26"/>
      <c r="D17" s="28"/>
      <c r="E17" s="28" t="n">
        <f aca="false">'Cash Flows - Strike'!E32</f>
        <v>0</v>
      </c>
      <c r="F17" s="28" t="e">
        <f aca="false">E17/$C$3</f>
        <v>#DIV/0!</v>
      </c>
      <c r="G17" s="28"/>
      <c r="H17" s="28" t="n">
        <f aca="false">'Cash Flows - Strike'!G32</f>
        <v>0</v>
      </c>
      <c r="I17" s="29" t="e">
        <f aca="false">H17/$C$3</f>
        <v>#DIV/0!</v>
      </c>
      <c r="J17" s="28"/>
      <c r="K17" s="59" t="e">
        <f aca="false">I17</f>
        <v>#DIV/0!</v>
      </c>
      <c r="L17" s="8"/>
      <c r="M17" s="8"/>
      <c r="N17" s="5"/>
      <c r="O17" s="5"/>
      <c r="P17" s="5"/>
      <c r="Q17" s="5"/>
      <c r="R17" s="5"/>
    </row>
    <row r="18" customFormat="false" ht="18.75" hidden="false" customHeight="true" outlineLevel="0" collapsed="false">
      <c r="B18" s="25" t="str">
        <f aca="false">'[2]Income and Expenses'!A8</f>
        <v>Adminstrative</v>
      </c>
      <c r="C18" s="26"/>
      <c r="D18" s="28"/>
      <c r="E18" s="28" t="n">
        <f aca="false">'Cash Flows - Strike'!E28</f>
        <v>0</v>
      </c>
      <c r="F18" s="28" t="e">
        <f aca="false">E18/$C$3</f>
        <v>#DIV/0!</v>
      </c>
      <c r="G18" s="28"/>
      <c r="H18" s="28" t="n">
        <f aca="false">'Cash Flows - Strike'!G28</f>
        <v>0</v>
      </c>
      <c r="I18" s="29" t="e">
        <f aca="false">H18/$C$3</f>
        <v>#DIV/0!</v>
      </c>
      <c r="J18" s="28"/>
      <c r="K18" s="59" t="e">
        <f aca="false">I18</f>
        <v>#DIV/0!</v>
      </c>
      <c r="L18" s="8"/>
      <c r="M18" s="8"/>
      <c r="N18" s="5"/>
      <c r="O18" s="5"/>
      <c r="P18" s="5"/>
      <c r="Q18" s="5"/>
      <c r="R18" s="5"/>
    </row>
    <row r="19" customFormat="false" ht="18.75" hidden="false" customHeight="true" outlineLevel="0" collapsed="false">
      <c r="B19" s="25" t="str">
        <f aca="false">'[2]Income and Expenses'!A9</f>
        <v>Contracted Services</v>
      </c>
      <c r="C19" s="26"/>
      <c r="D19" s="28"/>
      <c r="E19" s="28" t="n">
        <f aca="false">'Cash Flows - Strike'!E33+'Cash Flows - Strike'!E38+'Cash Flows - Strike'!E34+'Cash Flows - Strike'!E35</f>
        <v>0</v>
      </c>
      <c r="F19" s="28" t="e">
        <f aca="false">E19/$C$3</f>
        <v>#DIV/0!</v>
      </c>
      <c r="G19" s="28"/>
      <c r="H19" s="28" t="n">
        <f aca="false">'Cash Flows - Strike'!G33+'Cash Flows - Strike'!G35+'Cash Flows - Strike'!G38</f>
        <v>0</v>
      </c>
      <c r="I19" s="29" t="e">
        <f aca="false">H19/$C$3</f>
        <v>#DIV/0!</v>
      </c>
      <c r="J19" s="28"/>
      <c r="K19" s="59" t="e">
        <f aca="false">I19</f>
        <v>#DIV/0!</v>
      </c>
      <c r="L19" s="8"/>
      <c r="M19" s="8" t="str">
        <f aca="false">B21</f>
        <v>Payroll</v>
      </c>
      <c r="N19" s="5"/>
      <c r="O19" s="5"/>
      <c r="P19" s="5"/>
      <c r="Q19" s="5"/>
      <c r="R19" s="5"/>
    </row>
    <row r="20" customFormat="false" ht="18.75" hidden="false" customHeight="true" outlineLevel="0" collapsed="false">
      <c r="B20" s="25" t="str">
        <f aca="false">'[2]Income and Expenses'!A10</f>
        <v>Repairs and Maintenance</v>
      </c>
      <c r="C20" s="26"/>
      <c r="D20" s="28"/>
      <c r="E20" s="28" t="n">
        <f aca="false">'Cash Flows - Strike'!E31</f>
        <v>0</v>
      </c>
      <c r="F20" s="28" t="e">
        <f aca="false">E20/$C$3</f>
        <v>#DIV/0!</v>
      </c>
      <c r="G20" s="28"/>
      <c r="H20" s="28" t="n">
        <f aca="false">'Cash Flows - Strike'!G31</f>
        <v>0</v>
      </c>
      <c r="I20" s="29" t="e">
        <f aca="false">H20/$C$3</f>
        <v>#DIV/0!</v>
      </c>
      <c r="J20" s="28"/>
      <c r="K20" s="59" t="e">
        <f aca="false">I20</f>
        <v>#DIV/0!</v>
      </c>
      <c r="L20" s="8"/>
      <c r="M20" s="8" t="str">
        <f aca="false">B20</f>
        <v>Repairs and Maintenance</v>
      </c>
      <c r="N20" s="5"/>
      <c r="O20" s="5"/>
      <c r="P20" s="60"/>
      <c r="Q20" s="5"/>
      <c r="R20" s="5"/>
    </row>
    <row r="21" customFormat="false" ht="18.75" hidden="false" customHeight="true" outlineLevel="0" collapsed="false">
      <c r="B21" s="25" t="str">
        <f aca="false">'[2]Income and Expenses'!A11</f>
        <v>Payroll</v>
      </c>
      <c r="C21" s="26"/>
      <c r="D21" s="28"/>
      <c r="E21" s="28" t="n">
        <f aca="false">'Cash Flows - Strike'!E29</f>
        <v>0</v>
      </c>
      <c r="F21" s="28" t="e">
        <f aca="false">E21/$C$3</f>
        <v>#DIV/0!</v>
      </c>
      <c r="G21" s="28"/>
      <c r="H21" s="28" t="n">
        <f aca="false">'Cash Flows - Strike'!G29</f>
        <v>0</v>
      </c>
      <c r="I21" s="29" t="e">
        <f aca="false">H21/$C$3</f>
        <v>#DIV/0!</v>
      </c>
      <c r="J21" s="28"/>
      <c r="K21" s="59" t="e">
        <f aca="false">I21</f>
        <v>#DIV/0!</v>
      </c>
      <c r="L21" s="45" t="s">
        <v>30</v>
      </c>
      <c r="M21" s="8" t="str">
        <f aca="false">B18</f>
        <v>Adminstrative</v>
      </c>
      <c r="N21" s="5"/>
      <c r="O21" s="5"/>
      <c r="P21" s="5"/>
      <c r="Q21" s="5"/>
      <c r="R21" s="5"/>
    </row>
    <row r="22" customFormat="false" ht="18.75" hidden="false" customHeight="true" outlineLevel="0" collapsed="false">
      <c r="B22" s="25" t="str">
        <f aca="false">'[2]Income and Expenses'!A12</f>
        <v>Utilities</v>
      </c>
      <c r="C22" s="26"/>
      <c r="D22" s="28"/>
      <c r="E22" s="28" t="n">
        <f aca="false">SUM('Cash Flows - Strike'!E36:E37)</f>
        <v>0</v>
      </c>
      <c r="F22" s="28" t="e">
        <f aca="false">E22/$C$3</f>
        <v>#DIV/0!</v>
      </c>
      <c r="G22" s="28"/>
      <c r="H22" s="28" t="e">
        <f aca="false">'Cash Flows - Strike'!G36+'Cash Flows - Strike'!G37</f>
        <v>#DIV/0!</v>
      </c>
      <c r="I22" s="29" t="e">
        <f aca="false">H22/$C$3</f>
        <v>#DIV/0!</v>
      </c>
      <c r="J22" s="28"/>
      <c r="K22" s="59" t="e">
        <f aca="false">I22</f>
        <v>#DIV/0!</v>
      </c>
      <c r="L22" s="45"/>
      <c r="M22" s="8"/>
      <c r="N22" s="5"/>
      <c r="O22" s="5"/>
      <c r="P22" s="5"/>
      <c r="Q22" s="5"/>
      <c r="R22" s="5"/>
    </row>
    <row r="23" customFormat="false" ht="18.75" hidden="false" customHeight="true" outlineLevel="0" collapsed="false">
      <c r="B23" s="25" t="str">
        <f aca="false">'[2]Income and Expenses'!A13</f>
        <v>Property Taxes</v>
      </c>
      <c r="C23" s="26"/>
      <c r="D23" s="28"/>
      <c r="E23" s="28" t="n">
        <f aca="false">'Cash Flows - Strike'!E41</f>
        <v>0</v>
      </c>
      <c r="F23" s="28" t="e">
        <f aca="false">E23/$C$3</f>
        <v>#DIV/0!</v>
      </c>
      <c r="G23" s="28"/>
      <c r="H23" s="28" t="n">
        <f aca="false">'Cash Flows - Strike'!G41</f>
        <v>0</v>
      </c>
      <c r="I23" s="29" t="e">
        <f aca="false">H23/$C$3</f>
        <v>#DIV/0!</v>
      </c>
      <c r="J23" s="28"/>
      <c r="K23" s="61" t="e">
        <f aca="false">R7</f>
        <v>#DIV/0!</v>
      </c>
      <c r="L23" s="45"/>
      <c r="M23" s="8" t="str">
        <f aca="false">B23</f>
        <v>Property Taxes</v>
      </c>
      <c r="N23" s="5"/>
      <c r="O23" s="5"/>
      <c r="P23" s="5"/>
      <c r="Q23" s="5"/>
      <c r="R23" s="5"/>
    </row>
    <row r="24" customFormat="false" ht="18.75" hidden="false" customHeight="true" outlineLevel="0" collapsed="false">
      <c r="B24" s="25" t="str">
        <f aca="false">'[2]Income and Expenses'!A14</f>
        <v>Management fee</v>
      </c>
      <c r="C24" s="62"/>
      <c r="D24" s="42"/>
      <c r="E24" s="28" t="n">
        <f aca="false">'Cash Flows - Strike'!E40</f>
        <v>0</v>
      </c>
      <c r="F24" s="28" t="e">
        <f aca="false">E24/$C$3</f>
        <v>#DIV/0!</v>
      </c>
      <c r="G24" s="42"/>
      <c r="H24" s="28" t="e">
        <f aca="false">'Cash Flows - Strike'!G40</f>
        <v>#DIV/0!</v>
      </c>
      <c r="I24" s="29" t="e">
        <f aca="false">H24/$C$3</f>
        <v>#DIV/0!</v>
      </c>
      <c r="J24" s="42"/>
      <c r="K24" s="63" t="n">
        <f aca="false">Inputs!H42</f>
        <v>0.05</v>
      </c>
      <c r="L24" s="8"/>
      <c r="M24" s="64" t="s">
        <v>32</v>
      </c>
      <c r="N24" s="8"/>
      <c r="O24" s="5"/>
      <c r="P24" s="5"/>
      <c r="Q24" s="5"/>
      <c r="R24" s="5"/>
    </row>
    <row r="25" customFormat="false" ht="18.75" hidden="false" customHeight="true" outlineLevel="0" collapsed="false">
      <c r="B25" s="25" t="str">
        <f aca="false">'[2]Income and Expenses'!A15</f>
        <v>Insurance</v>
      </c>
      <c r="C25" s="62"/>
      <c r="D25" s="42"/>
      <c r="E25" s="28" t="n">
        <f aca="false">'Cash Flows - Strike'!E39</f>
        <v>0</v>
      </c>
      <c r="F25" s="28" t="e">
        <f aca="false">E25/$C$3</f>
        <v>#DIV/0!</v>
      </c>
      <c r="G25" s="42"/>
      <c r="H25" s="28" t="n">
        <f aca="false">'Cash Flows - Strike'!G39</f>
        <v>0</v>
      </c>
      <c r="I25" s="29" t="e">
        <f aca="false">H25/$C$3</f>
        <v>#DIV/0!</v>
      </c>
      <c r="J25" s="42"/>
      <c r="K25" s="59" t="e">
        <f aca="false">I25</f>
        <v>#DIV/0!</v>
      </c>
      <c r="L25" s="8"/>
      <c r="M25" s="64"/>
      <c r="N25" s="8"/>
      <c r="O25" s="5"/>
      <c r="P25" s="5"/>
      <c r="Q25" s="5"/>
      <c r="R25" s="5"/>
    </row>
    <row r="26" customFormat="false" ht="18.75" hidden="false" customHeight="true" outlineLevel="0" collapsed="false">
      <c r="B26" s="50" t="s">
        <v>3</v>
      </c>
      <c r="C26" s="51"/>
      <c r="D26" s="28"/>
      <c r="E26" s="52" t="n">
        <f aca="false">SUM(E17:E25)</f>
        <v>0</v>
      </c>
      <c r="F26" s="52" t="e">
        <f aca="false">E26/$C$3</f>
        <v>#DIV/0!</v>
      </c>
      <c r="G26" s="28"/>
      <c r="H26" s="52" t="e">
        <f aca="false">SUM(H17:H25)</f>
        <v>#DIV/0!</v>
      </c>
      <c r="I26" s="53" t="e">
        <f aca="false">H26/$C$3</f>
        <v>#DIV/0!</v>
      </c>
      <c r="J26" s="28"/>
      <c r="K26" s="65" t="s">
        <v>33</v>
      </c>
      <c r="L26" s="54"/>
      <c r="M26" s="54"/>
      <c r="N26" s="56"/>
      <c r="O26" s="56"/>
      <c r="P26" s="5"/>
      <c r="Q26" s="5"/>
      <c r="R26" s="5"/>
    </row>
    <row r="27" customFormat="false" ht="18.75" hidden="false" customHeight="true" outlineLevel="0" collapsed="false">
      <c r="B27" s="66" t="s">
        <v>34</v>
      </c>
      <c r="C27" s="67"/>
      <c r="D27" s="68"/>
      <c r="E27" s="69" t="e">
        <f aca="false">E15-E26</f>
        <v>#DIV/0!</v>
      </c>
      <c r="F27" s="69"/>
      <c r="G27" s="68"/>
      <c r="H27" s="69" t="e">
        <f aca="false">H15-H26</f>
        <v>#DIV/0!</v>
      </c>
      <c r="I27" s="70"/>
      <c r="J27" s="21"/>
      <c r="K27" s="71" t="e">
        <f aca="false">(H27-E27)/E27</f>
        <v>#DIV/0!</v>
      </c>
      <c r="L27" s="57"/>
      <c r="M27" s="58"/>
      <c r="N27" s="58"/>
      <c r="O27" s="58"/>
      <c r="P27" s="5"/>
      <c r="Q27" s="5"/>
      <c r="R27" s="5"/>
    </row>
    <row r="28" customFormat="false" ht="15" hidden="false" customHeight="true" outlineLevel="0" collapsed="false">
      <c r="B28" s="8"/>
      <c r="C28" s="8"/>
      <c r="D28" s="8"/>
      <c r="E28" s="7" t="str">
        <f aca="false">IFERROR(E26/E15,"")</f>
        <v/>
      </c>
      <c r="F28" s="8"/>
      <c r="G28" s="8"/>
      <c r="H28" s="7" t="str">
        <f aca="false">IFERROR(H26/H15,"")</f>
        <v/>
      </c>
      <c r="I28" s="8"/>
      <c r="J28" s="8"/>
      <c r="K28" s="8"/>
      <c r="L28" s="8"/>
      <c r="M28" s="8"/>
      <c r="N28" s="5"/>
      <c r="O28" s="5"/>
      <c r="P28" s="5"/>
      <c r="Q28" s="5"/>
      <c r="R28" s="5"/>
    </row>
  </sheetData>
  <mergeCells count="5">
    <mergeCell ref="E4:F4"/>
    <mergeCell ref="H4:I4"/>
    <mergeCell ref="Q5:R5"/>
    <mergeCell ref="M16:O16"/>
    <mergeCell ref="M27:O27"/>
  </mergeCells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true"/>
  </sheetPr>
  <dimension ref="A1:A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21.58203125" defaultRowHeight="15" zeroHeight="false" outlineLevelRow="0" outlineLevelCol="0"/>
  <cols>
    <col collapsed="false" customWidth="true" hidden="false" outlineLevel="0" max="1" min="1" style="72" width="3.43"/>
    <col collapsed="false" customWidth="true" hidden="false" outlineLevel="0" max="2" min="2" style="73" width="9"/>
    <col collapsed="false" customWidth="true" hidden="false" outlineLevel="0" max="3" min="3" style="73" width="13.14"/>
    <col collapsed="false" customWidth="true" hidden="true" outlineLevel="0" max="4" min="4" style="73" width="12.43"/>
    <col collapsed="false" customWidth="true" hidden="false" outlineLevel="0" max="5" min="5" style="73" width="8.43"/>
    <col collapsed="false" customWidth="true" hidden="true" outlineLevel="0" max="6" min="6" style="73" width="15.57"/>
    <col collapsed="false" customWidth="true" hidden="false" outlineLevel="0" max="7" min="7" style="73" width="11.85"/>
    <col collapsed="false" customWidth="true" hidden="false" outlineLevel="0" max="8" min="8" style="74" width="11.43"/>
    <col collapsed="false" customWidth="true" hidden="false" outlineLevel="0" max="9" min="9" style="75" width="5.43"/>
    <col collapsed="false" customWidth="true" hidden="false" outlineLevel="0" max="10" min="10" style="74" width="12.85"/>
    <col collapsed="false" customWidth="true" hidden="true" outlineLevel="0" max="11" min="11" style="75" width="5.43"/>
    <col collapsed="false" customWidth="true" hidden="true" outlineLevel="0" max="12" min="12" style="76" width="8.85"/>
    <col collapsed="false" customWidth="true" hidden="false" outlineLevel="0" max="13" min="13" style="72" width="4.43"/>
    <col collapsed="false" customWidth="true" hidden="false" outlineLevel="0" max="14" min="14" style="73" width="6"/>
    <col collapsed="false" customWidth="true" hidden="false" outlineLevel="0" max="15" min="15" style="73" width="5.57"/>
    <col collapsed="false" customWidth="true" hidden="false" outlineLevel="0" max="16" min="16" style="73" width="4"/>
    <col collapsed="false" customWidth="true" hidden="false" outlineLevel="0" max="18" min="17" style="73" width="15.43"/>
    <col collapsed="false" customWidth="true" hidden="false" outlineLevel="0" max="19" min="19" style="73" width="16.85"/>
    <col collapsed="false" customWidth="true" hidden="false" outlineLevel="0" max="20" min="20" style="73" width="17.43"/>
    <col collapsed="false" customWidth="true" hidden="false" outlineLevel="0" max="21" min="21" style="73" width="13.57"/>
    <col collapsed="false" customWidth="false" hidden="false" outlineLevel="0" max="29" min="22" style="72" width="21.57"/>
    <col collapsed="false" customWidth="false" hidden="false" outlineLevel="0" max="1024" min="30" style="73" width="21.57"/>
  </cols>
  <sheetData>
    <row r="1" s="72" customFormat="true" ht="15" hidden="false" customHeight="true" outlineLevel="0" collapsed="false">
      <c r="H1" s="77"/>
      <c r="I1" s="78"/>
      <c r="J1" s="77"/>
      <c r="K1" s="78"/>
      <c r="L1" s="76"/>
    </row>
    <row r="2" customFormat="false" ht="15" hidden="true" customHeight="true" outlineLevel="0" collapsed="false">
      <c r="B2" s="72"/>
      <c r="C2" s="79" t="s">
        <v>35</v>
      </c>
      <c r="D2" s="80" t="n">
        <v>45464</v>
      </c>
      <c r="E2" s="72"/>
      <c r="F2" s="72"/>
      <c r="G2" s="72"/>
      <c r="H2" s="77"/>
      <c r="I2" s="78"/>
      <c r="J2" s="77"/>
      <c r="K2" s="78"/>
      <c r="N2" s="72"/>
      <c r="O2" s="72"/>
      <c r="P2" s="72"/>
      <c r="Q2" s="72"/>
      <c r="R2" s="72"/>
      <c r="S2" s="72"/>
      <c r="T2" s="72"/>
      <c r="U2" s="72"/>
      <c r="AD2" s="72"/>
      <c r="AE2" s="72"/>
      <c r="AF2" s="72"/>
      <c r="AG2" s="72"/>
      <c r="AH2" s="72"/>
      <c r="AI2" s="72"/>
    </row>
    <row r="3" s="72" customFormat="true" ht="15" hidden="false" customHeight="true" outlineLevel="0" collapsed="false">
      <c r="H3" s="77"/>
      <c r="I3" s="78"/>
      <c r="J3" s="77"/>
      <c r="K3" s="78"/>
      <c r="L3" s="76"/>
    </row>
    <row r="4" s="82" customFormat="true" ht="15" hidden="false" customHeight="true" outlineLevel="0" collapsed="false">
      <c r="A4" s="81"/>
      <c r="B4" s="81"/>
      <c r="C4" s="79" t="s">
        <v>36</v>
      </c>
      <c r="D4" s="79" t="s">
        <v>37</v>
      </c>
      <c r="E4" s="79" t="s">
        <v>38</v>
      </c>
      <c r="F4" s="79" t="s">
        <v>39</v>
      </c>
      <c r="G4" s="79" t="s">
        <v>40</v>
      </c>
      <c r="H4" s="79" t="s">
        <v>41</v>
      </c>
      <c r="I4" s="79" t="s">
        <v>42</v>
      </c>
      <c r="J4" s="79" t="s">
        <v>43</v>
      </c>
      <c r="K4" s="79" t="s">
        <v>42</v>
      </c>
      <c r="L4" s="79" t="s">
        <v>44</v>
      </c>
      <c r="M4" s="81"/>
      <c r="O4" s="79" t="s">
        <v>45</v>
      </c>
      <c r="P4" s="79" t="s">
        <v>40</v>
      </c>
      <c r="Q4" s="79" t="s">
        <v>46</v>
      </c>
      <c r="R4" s="79" t="s">
        <v>47</v>
      </c>
      <c r="S4" s="79" t="s">
        <v>48</v>
      </c>
      <c r="T4" s="79" t="s">
        <v>49</v>
      </c>
      <c r="U4" s="79" t="s">
        <v>50</v>
      </c>
      <c r="V4" s="81"/>
      <c r="W4" s="81"/>
      <c r="X4" s="81"/>
      <c r="Y4" s="81"/>
      <c r="Z4" s="81"/>
      <c r="AA4" s="81"/>
      <c r="AB4" s="81"/>
      <c r="AC4" s="81"/>
    </row>
    <row r="5" customFormat="false" ht="13.5" hidden="false" customHeight="true" outlineLevel="0" collapsed="false">
      <c r="B5" s="83" t="n">
        <v>1</v>
      </c>
      <c r="C5" s="84"/>
      <c r="D5" s="84"/>
      <c r="E5" s="84"/>
      <c r="F5" s="84"/>
      <c r="G5" s="84"/>
      <c r="H5" s="85"/>
      <c r="I5" s="86" t="e">
        <f aca="false">H5/G5</f>
        <v>#DIV/0!</v>
      </c>
      <c r="J5" s="87"/>
      <c r="K5" s="88" t="str">
        <f aca="false">IFERROR(J5/G5,"-")</f>
        <v>-</v>
      </c>
      <c r="L5" s="76" t="str">
        <f aca="false">IFERROR((J5-H5)/H5,"-")</f>
        <v>-</v>
      </c>
      <c r="N5" s="89" t="s">
        <v>51</v>
      </c>
      <c r="O5" s="84" t="n">
        <f aca="false">COUNTIF($E:$E,$N5)</f>
        <v>0</v>
      </c>
      <c r="P5" s="84" t="str">
        <f aca="false">IFERROR(AVERAGEIF($E:$E,$N5,$G:$G),"-")</f>
        <v>-</v>
      </c>
      <c r="Q5" s="84" t="str">
        <f aca="false">IFERROR(AVERAGEIF($E:$E,$N5,$H:$H),"-")</f>
        <v>-</v>
      </c>
      <c r="R5" s="84" t="str">
        <f aca="false">IFERROR(AVERAGEIF($E:$E,$N5,$I:$I),"-")</f>
        <v>-</v>
      </c>
      <c r="S5" s="84" t="str">
        <f aca="false">IFERROR(AVERAGEIF($E:$E,$N5,$J:$J),"-")</f>
        <v>-</v>
      </c>
      <c r="T5" s="84" t="str">
        <f aca="false">IFERROR(AVERAGEIF($E:$E,$N5,$K:$K),"-")</f>
        <v>-</v>
      </c>
      <c r="U5" s="90" t="str">
        <f aca="false">IFERROR(AVERAGEIF($E:$E,$N5,$L:$L),"-")</f>
        <v>-</v>
      </c>
    </row>
    <row r="6" customFormat="false" ht="13.5" hidden="false" customHeight="true" outlineLevel="0" collapsed="false">
      <c r="B6" s="83" t="n">
        <v>2</v>
      </c>
      <c r="C6" s="84"/>
      <c r="D6" s="84"/>
      <c r="E6" s="84"/>
      <c r="F6" s="84"/>
      <c r="G6" s="84"/>
      <c r="H6" s="85"/>
      <c r="I6" s="86" t="e">
        <f aca="false">H6/G6</f>
        <v>#DIV/0!</v>
      </c>
      <c r="J6" s="87"/>
      <c r="K6" s="88" t="str">
        <f aca="false">IFERROR(J6/G6,"-")</f>
        <v>-</v>
      </c>
      <c r="L6" s="76" t="str">
        <f aca="false">IFERROR((J6-H6)/H6,"-")</f>
        <v>-</v>
      </c>
      <c r="N6" s="89" t="s">
        <v>52</v>
      </c>
      <c r="O6" s="84" t="n">
        <f aca="false">COUNTIF($E:$E,$N6)</f>
        <v>0</v>
      </c>
      <c r="P6" s="84" t="str">
        <f aca="false">IFERROR(AVERAGEIF($E:$E,$N6,$G:$G),"-")</f>
        <v>-</v>
      </c>
      <c r="Q6" s="84" t="str">
        <f aca="false">IFERROR(AVERAGEIF($E:$E,$N6,$H:$H),"-")</f>
        <v>-</v>
      </c>
      <c r="R6" s="84" t="str">
        <f aca="false">IFERROR(AVERAGEIF($E:$E,$N6,$I:$I),"-")</f>
        <v>-</v>
      </c>
      <c r="S6" s="84" t="str">
        <f aca="false">IFERROR(AVERAGEIF($E:$E,$N6,$J:$J),"-")</f>
        <v>-</v>
      </c>
      <c r="T6" s="84" t="str">
        <f aca="false">IFERROR(AVERAGEIF($E:$E,$N6,$K:$K),"-")</f>
        <v>-</v>
      </c>
      <c r="U6" s="90" t="str">
        <f aca="false">IFERROR(AVERAGEIF($E:$E,$N6,$L:$L),"-")</f>
        <v>-</v>
      </c>
    </row>
    <row r="7" customFormat="false" ht="13.5" hidden="false" customHeight="true" outlineLevel="0" collapsed="false">
      <c r="B7" s="83" t="n">
        <v>3</v>
      </c>
      <c r="C7" s="84"/>
      <c r="D7" s="84"/>
      <c r="E7" s="84"/>
      <c r="F7" s="84"/>
      <c r="G7" s="84"/>
      <c r="H7" s="85"/>
      <c r="I7" s="86" t="e">
        <f aca="false">H7/G7</f>
        <v>#DIV/0!</v>
      </c>
      <c r="J7" s="87"/>
      <c r="K7" s="88" t="str">
        <f aca="false">IFERROR(J7/G7,"-")</f>
        <v>-</v>
      </c>
      <c r="L7" s="76" t="str">
        <f aca="false">IFERROR((J7-H7)/H7,"-")</f>
        <v>-</v>
      </c>
      <c r="N7" s="89" t="s">
        <v>53</v>
      </c>
      <c r="O7" s="84" t="n">
        <f aca="false">COUNTIF($E:$E,$N7)</f>
        <v>0</v>
      </c>
      <c r="P7" s="84" t="str">
        <f aca="false">IFERROR(AVERAGEIF($E:$E,$N7,$G:$G),"-")</f>
        <v>-</v>
      </c>
      <c r="Q7" s="85" t="str">
        <f aca="false">IFERROR(AVERAGEIF($E:$E,$N7,$H:$H),"-")</f>
        <v>-</v>
      </c>
      <c r="R7" s="86" t="str">
        <f aca="false">IFERROR(AVERAGEIF($E:$E,$N7,$I:$I),"-")</f>
        <v>-</v>
      </c>
      <c r="S7" s="85" t="str">
        <f aca="false">IFERROR(AVERAGEIF($E:$E,$N7,$J:$J),"-")</f>
        <v>-</v>
      </c>
      <c r="T7" s="86" t="str">
        <f aca="false">IFERROR(AVERAGEIF($E:$E,$N7,$K:$K),"-")</f>
        <v>-</v>
      </c>
      <c r="U7" s="91" t="str">
        <f aca="false">IFERROR(AVERAGEIF($E:$E,$N7,$L:$L),"-")</f>
        <v>-</v>
      </c>
    </row>
    <row r="8" customFormat="false" ht="13.5" hidden="false" customHeight="true" outlineLevel="0" collapsed="false">
      <c r="B8" s="83" t="n">
        <v>4</v>
      </c>
      <c r="C8" s="84"/>
      <c r="D8" s="84"/>
      <c r="E8" s="84"/>
      <c r="F8" s="84"/>
      <c r="G8" s="84"/>
      <c r="H8" s="85"/>
      <c r="I8" s="86" t="e">
        <f aca="false">H8/G8</f>
        <v>#DIV/0!</v>
      </c>
      <c r="J8" s="87"/>
      <c r="K8" s="88" t="str">
        <f aca="false">IFERROR(J8/G8,"-")</f>
        <v>-</v>
      </c>
      <c r="L8" s="76" t="str">
        <f aca="false">IFERROR((J8-H8)/H8,"-")</f>
        <v>-</v>
      </c>
      <c r="N8" s="89" t="s">
        <v>54</v>
      </c>
      <c r="O8" s="84" t="n">
        <f aca="false">COUNTIF($E:$E,$N8)</f>
        <v>0</v>
      </c>
      <c r="P8" s="84" t="str">
        <f aca="false">IFERROR(AVERAGEIF($E:$E,$N8,$G:$G),"-")</f>
        <v>-</v>
      </c>
      <c r="Q8" s="84" t="str">
        <f aca="false">IFERROR(AVERAGEIF($E:$E,$N8,$H:$H),"-")</f>
        <v>-</v>
      </c>
      <c r="R8" s="84" t="str">
        <f aca="false">IFERROR(AVERAGEIF($E:$E,$N8,$I:$I),"-")</f>
        <v>-</v>
      </c>
      <c r="S8" s="84" t="str">
        <f aca="false">IFERROR(AVERAGEIF($E:$E,$N8,$J:$J),"-")</f>
        <v>-</v>
      </c>
      <c r="T8" s="84" t="str">
        <f aca="false">IFERROR(AVERAGEIF($E:$E,$N8,$K:$K),"-")</f>
        <v>-</v>
      </c>
      <c r="U8" s="90" t="str">
        <f aca="false">IFERROR(AVERAGEIF($E:$E,$N8,$L:$L),"-")</f>
        <v>-</v>
      </c>
    </row>
    <row r="9" customFormat="false" ht="13.5" hidden="false" customHeight="true" outlineLevel="0" collapsed="false">
      <c r="B9" s="83" t="n">
        <v>5</v>
      </c>
      <c r="C9" s="84"/>
      <c r="D9" s="84"/>
      <c r="E9" s="84"/>
      <c r="F9" s="84"/>
      <c r="G9" s="84"/>
      <c r="H9" s="85"/>
      <c r="I9" s="86" t="e">
        <f aca="false">H9/G9</f>
        <v>#DIV/0!</v>
      </c>
      <c r="J9" s="87"/>
      <c r="K9" s="88" t="str">
        <f aca="false">IFERROR(J9/G9,"-")</f>
        <v>-</v>
      </c>
      <c r="L9" s="76" t="str">
        <f aca="false">IFERROR((J9-H9)/H9,"-")</f>
        <v>-</v>
      </c>
      <c r="N9" s="89" t="s">
        <v>55</v>
      </c>
      <c r="O9" s="84" t="n">
        <f aca="false">COUNTIF($E:$E,$N9)</f>
        <v>0</v>
      </c>
      <c r="P9" s="84" t="str">
        <f aca="false">IFERROR(AVERAGEIF($E:$E,$N9,$G:$G),"-")</f>
        <v>-</v>
      </c>
      <c r="Q9" s="84" t="str">
        <f aca="false">IFERROR(AVERAGEIF($E:$E,$N9,$H:$H),"-")</f>
        <v>-</v>
      </c>
      <c r="R9" s="84" t="str">
        <f aca="false">IFERROR(AVERAGEIF($E:$E,$N9,$I:$I),"-")</f>
        <v>-</v>
      </c>
      <c r="S9" s="84" t="str">
        <f aca="false">IFERROR(AVERAGEIF($E:$E,$N9,$J:$J),"-")</f>
        <v>-</v>
      </c>
      <c r="T9" s="84" t="str">
        <f aca="false">IFERROR(AVERAGEIF($E:$E,$N9,$K:$K),"-")</f>
        <v>-</v>
      </c>
      <c r="U9" s="90" t="str">
        <f aca="false">IFERROR(AVERAGEIF($E:$E,$N9,$L:$L),"-")</f>
        <v>-</v>
      </c>
    </row>
    <row r="10" customFormat="false" ht="13.5" hidden="false" customHeight="true" outlineLevel="0" collapsed="false">
      <c r="B10" s="83" t="n">
        <v>6</v>
      </c>
      <c r="C10" s="84"/>
      <c r="D10" s="84"/>
      <c r="E10" s="84"/>
      <c r="F10" s="84"/>
      <c r="G10" s="84"/>
      <c r="H10" s="85"/>
      <c r="I10" s="86" t="e">
        <f aca="false">H10/G10</f>
        <v>#DIV/0!</v>
      </c>
      <c r="J10" s="87"/>
      <c r="K10" s="88" t="str">
        <f aca="false">IFERROR(J10/G10,"-")</f>
        <v>-</v>
      </c>
      <c r="L10" s="76" t="str">
        <f aca="false">IFERROR((J10-H10)/H10,"-")</f>
        <v>-</v>
      </c>
      <c r="N10" s="89" t="s">
        <v>56</v>
      </c>
      <c r="O10" s="84" t="n">
        <f aca="false">COUNTIF($E:$E,$N10)</f>
        <v>0</v>
      </c>
      <c r="P10" s="84" t="str">
        <f aca="false">IFERROR(AVERAGEIF($E:$E,$N10,$G:$G),"-")</f>
        <v>-</v>
      </c>
      <c r="Q10" s="84" t="str">
        <f aca="false">IFERROR(AVERAGEIF($E:$E,$N10,$H:$H),"-")</f>
        <v>-</v>
      </c>
      <c r="R10" s="84" t="str">
        <f aca="false">IFERROR(AVERAGEIF($E:$E,$N10,$I:$I),"-")</f>
        <v>-</v>
      </c>
      <c r="S10" s="84" t="str">
        <f aca="false">IFERROR(AVERAGEIF($E:$E,$N10,$J:$J),"-")</f>
        <v>-</v>
      </c>
      <c r="T10" s="84" t="str">
        <f aca="false">IFERROR(AVERAGEIF($E:$E,$N10,$K:$K),"-")</f>
        <v>-</v>
      </c>
      <c r="U10" s="90" t="str">
        <f aca="false">IFERROR(AVERAGEIF($E:$E,$N10,$L:$L),"-")</f>
        <v>-</v>
      </c>
    </row>
    <row r="11" customFormat="false" ht="13.5" hidden="false" customHeight="true" outlineLevel="0" collapsed="false">
      <c r="B11" s="83" t="n">
        <v>7</v>
      </c>
      <c r="C11" s="84"/>
      <c r="D11" s="84"/>
      <c r="E11" s="84"/>
      <c r="F11" s="84"/>
      <c r="G11" s="84"/>
      <c r="H11" s="85"/>
      <c r="I11" s="86" t="e">
        <f aca="false">H11/G11</f>
        <v>#DIV/0!</v>
      </c>
      <c r="J11" s="87"/>
      <c r="K11" s="88" t="str">
        <f aca="false">IFERROR(J11/G11,"-")</f>
        <v>-</v>
      </c>
      <c r="L11" s="76" t="str">
        <f aca="false">IFERROR((J11-H11)/H11,"-")</f>
        <v>-</v>
      </c>
      <c r="N11" s="92" t="s">
        <v>57</v>
      </c>
      <c r="O11" s="93" t="n">
        <f aca="false">COUNTIF($E:$E,$N11)</f>
        <v>0</v>
      </c>
      <c r="P11" s="93" t="str">
        <f aca="false">IFERROR(AVERAGEIF($E:$E,$N11,$G:$G),"-")</f>
        <v>-</v>
      </c>
      <c r="Q11" s="93" t="str">
        <f aca="false">IFERROR(AVERAGEIF($E:$E,$N11,$H:$H),"-")</f>
        <v>-</v>
      </c>
      <c r="R11" s="93" t="str">
        <f aca="false">IFERROR(AVERAGEIF($E:$E,$N11,$I:$I),"-")</f>
        <v>-</v>
      </c>
      <c r="S11" s="93" t="str">
        <f aca="false">IFERROR(AVERAGEIF($E:$E,$N11,$J:$J),"-")</f>
        <v>-</v>
      </c>
      <c r="T11" s="93" t="str">
        <f aca="false">IFERROR(AVERAGEIF($E:$E,$N11,$K:$K),"-")</f>
        <v>-</v>
      </c>
      <c r="U11" s="94" t="str">
        <f aca="false">IFERROR(AVERAGEIF($E:$E,$N11,$L:$L),"-")</f>
        <v>-</v>
      </c>
    </row>
    <row r="12" customFormat="false" ht="13.5" hidden="false" customHeight="true" outlineLevel="0" collapsed="false">
      <c r="B12" s="83" t="n">
        <v>8</v>
      </c>
      <c r="C12" s="84"/>
      <c r="D12" s="84"/>
      <c r="E12" s="84"/>
      <c r="F12" s="84"/>
      <c r="G12" s="84"/>
      <c r="H12" s="85"/>
      <c r="I12" s="86" t="e">
        <f aca="false">H12/G12</f>
        <v>#DIV/0!</v>
      </c>
      <c r="J12" s="87"/>
      <c r="K12" s="88" t="str">
        <f aca="false">IFERROR(J12/G12,"-")</f>
        <v>-</v>
      </c>
      <c r="L12" s="76" t="str">
        <f aca="false">IFERROR((J12-H12)/H12,"-")</f>
        <v>-</v>
      </c>
      <c r="N12" s="72"/>
      <c r="O12" s="72"/>
      <c r="P12" s="72"/>
      <c r="Q12" s="72"/>
      <c r="R12" s="72"/>
      <c r="S12" s="72"/>
      <c r="T12" s="72"/>
      <c r="U12" s="72"/>
    </row>
    <row r="13" customFormat="false" ht="13.5" hidden="false" customHeight="true" outlineLevel="0" collapsed="false">
      <c r="B13" s="83" t="n">
        <v>9</v>
      </c>
      <c r="C13" s="84"/>
      <c r="D13" s="84"/>
      <c r="E13" s="84"/>
      <c r="F13" s="84"/>
      <c r="G13" s="84"/>
      <c r="H13" s="85"/>
      <c r="I13" s="86" t="e">
        <f aca="false">H13/G13</f>
        <v>#DIV/0!</v>
      </c>
      <c r="J13" s="87"/>
      <c r="K13" s="88" t="str">
        <f aca="false">IFERROR(J13/G13,"-")</f>
        <v>-</v>
      </c>
      <c r="L13" s="76" t="str">
        <f aca="false">IFERROR((J13-H13)/H13,"-")</f>
        <v>-</v>
      </c>
      <c r="N13" s="72"/>
      <c r="O13" s="72"/>
      <c r="P13" s="72"/>
      <c r="Q13" s="72"/>
      <c r="R13" s="72"/>
      <c r="S13" s="72"/>
      <c r="T13" s="72"/>
      <c r="U13" s="72"/>
    </row>
    <row r="14" customFormat="false" ht="13.5" hidden="false" customHeight="true" outlineLevel="0" collapsed="false">
      <c r="B14" s="83" t="n">
        <v>10</v>
      </c>
      <c r="C14" s="84"/>
      <c r="D14" s="84"/>
      <c r="E14" s="84"/>
      <c r="F14" s="84"/>
      <c r="G14" s="84"/>
      <c r="H14" s="85"/>
      <c r="I14" s="86" t="e">
        <f aca="false">H14/G14</f>
        <v>#DIV/0!</v>
      </c>
      <c r="J14" s="87"/>
      <c r="K14" s="88" t="str">
        <f aca="false">IFERROR(J14/G14,"-")</f>
        <v>-</v>
      </c>
      <c r="L14" s="76" t="str">
        <f aca="false">IFERROR((J14-H14)/H14,"-")</f>
        <v>-</v>
      </c>
      <c r="N14" s="72"/>
      <c r="O14" s="72"/>
      <c r="P14" s="72"/>
      <c r="Q14" s="72"/>
      <c r="R14" s="72"/>
      <c r="S14" s="72"/>
      <c r="T14" s="72"/>
      <c r="U14" s="72"/>
    </row>
    <row r="15" customFormat="false" ht="13.5" hidden="false" customHeight="true" outlineLevel="0" collapsed="false">
      <c r="B15" s="83" t="n">
        <v>11</v>
      </c>
      <c r="C15" s="84"/>
      <c r="D15" s="84"/>
      <c r="E15" s="84"/>
      <c r="F15" s="84"/>
      <c r="G15" s="84"/>
      <c r="H15" s="85"/>
      <c r="I15" s="86" t="e">
        <f aca="false">H15/G15</f>
        <v>#DIV/0!</v>
      </c>
      <c r="J15" s="87"/>
      <c r="K15" s="88" t="str">
        <f aca="false">IFERROR(J15/G15,"-")</f>
        <v>-</v>
      </c>
      <c r="L15" s="76" t="str">
        <f aca="false">IFERROR((J15-H15)/H15,"-")</f>
        <v>-</v>
      </c>
      <c r="N15" s="72"/>
      <c r="O15" s="72"/>
      <c r="P15" s="72"/>
      <c r="Q15" s="72"/>
      <c r="R15" s="72"/>
      <c r="S15" s="72"/>
      <c r="T15" s="72"/>
      <c r="U15" s="72"/>
    </row>
    <row r="16" customFormat="false" ht="13.5" hidden="false" customHeight="true" outlineLevel="0" collapsed="false">
      <c r="B16" s="95" t="n">
        <v>12</v>
      </c>
      <c r="C16" s="96"/>
      <c r="D16" s="96"/>
      <c r="E16" s="96"/>
      <c r="F16" s="96"/>
      <c r="G16" s="96"/>
      <c r="H16" s="97"/>
      <c r="I16" s="86" t="e">
        <f aca="false">H16/G16</f>
        <v>#DIV/0!</v>
      </c>
      <c r="J16" s="97"/>
      <c r="K16" s="88" t="str">
        <f aca="false">IFERROR(J16/G16,"-")</f>
        <v>-</v>
      </c>
      <c r="L16" s="76" t="str">
        <f aca="false">IFERROR((J16-H16)/H16,"-")</f>
        <v>-</v>
      </c>
      <c r="N16" s="72"/>
      <c r="O16" s="72"/>
      <c r="P16" s="72"/>
      <c r="Q16" s="72"/>
      <c r="R16" s="72"/>
      <c r="S16" s="72"/>
      <c r="T16" s="72"/>
      <c r="U16" s="72"/>
    </row>
    <row r="17" customFormat="false" ht="15" hidden="false" customHeight="true" outlineLevel="0" collapsed="false">
      <c r="B17" s="98" t="n">
        <v>13</v>
      </c>
      <c r="C17" s="99"/>
      <c r="D17" s="99"/>
      <c r="E17" s="99"/>
      <c r="F17" s="99"/>
      <c r="G17" s="99"/>
      <c r="H17" s="100"/>
      <c r="I17" s="101" t="str">
        <f aca="false">IFERROR(H17/G17,"-")</f>
        <v>-</v>
      </c>
      <c r="J17" s="100"/>
      <c r="K17" s="102" t="str">
        <f aca="false">IFERROR(J17/G17,"-")</f>
        <v>-</v>
      </c>
      <c r="L17" s="103" t="str">
        <f aca="false">IFERROR((J17-H17)/H17,"-")</f>
        <v>-</v>
      </c>
      <c r="N17" s="72"/>
      <c r="O17" s="72"/>
      <c r="P17" s="72"/>
      <c r="Q17" s="72"/>
      <c r="R17" s="72"/>
      <c r="S17" s="72"/>
      <c r="T17" s="72"/>
      <c r="U17" s="72"/>
    </row>
    <row r="18" customFormat="false" ht="15" hidden="false" customHeight="true" outlineLevel="0" collapsed="false">
      <c r="B18" s="83" t="n">
        <v>14</v>
      </c>
      <c r="C18" s="104"/>
      <c r="D18" s="104"/>
      <c r="E18" s="104"/>
      <c r="F18" s="104"/>
      <c r="G18" s="104"/>
      <c r="H18" s="105"/>
      <c r="I18" s="106" t="str">
        <f aca="false">IFERROR(H18/G18,"-")</f>
        <v>-</v>
      </c>
      <c r="J18" s="105"/>
      <c r="K18" s="102" t="str">
        <f aca="false">IFERROR(J18/G18,"-")</f>
        <v>-</v>
      </c>
      <c r="L18" s="103" t="str">
        <f aca="false">IFERROR((J18-H18)/H18,"-")</f>
        <v>-</v>
      </c>
      <c r="N18" s="72"/>
      <c r="O18" s="72"/>
      <c r="P18" s="72"/>
      <c r="Q18" s="72"/>
      <c r="R18" s="72"/>
      <c r="S18" s="72"/>
      <c r="T18" s="72"/>
      <c r="U18" s="72"/>
    </row>
    <row r="19" customFormat="false" ht="15" hidden="false" customHeight="true" outlineLevel="0" collapsed="false">
      <c r="B19" s="83" t="n">
        <v>15</v>
      </c>
      <c r="C19" s="104"/>
      <c r="D19" s="104"/>
      <c r="E19" s="104"/>
      <c r="F19" s="104"/>
      <c r="G19" s="104"/>
      <c r="H19" s="105"/>
      <c r="I19" s="106" t="str">
        <f aca="false">IFERROR(H19/G19,"-")</f>
        <v>-</v>
      </c>
      <c r="J19" s="105"/>
      <c r="K19" s="102" t="str">
        <f aca="false">IFERROR(J19/G19,"-")</f>
        <v>-</v>
      </c>
      <c r="L19" s="103" t="str">
        <f aca="false">IFERROR((J19-H19)/H19,"-")</f>
        <v>-</v>
      </c>
      <c r="N19" s="72"/>
      <c r="O19" s="72"/>
      <c r="P19" s="72"/>
      <c r="Q19" s="72"/>
      <c r="R19" s="72"/>
      <c r="S19" s="72"/>
      <c r="T19" s="72"/>
      <c r="U19" s="72"/>
    </row>
    <row r="20" customFormat="false" ht="15" hidden="false" customHeight="true" outlineLevel="0" collapsed="false">
      <c r="B20" s="83" t="n">
        <v>16</v>
      </c>
      <c r="C20" s="104"/>
      <c r="D20" s="104"/>
      <c r="E20" s="104"/>
      <c r="F20" s="104"/>
      <c r="G20" s="104"/>
      <c r="H20" s="105"/>
      <c r="I20" s="106" t="str">
        <f aca="false">IFERROR(H20/G20,"-")</f>
        <v>-</v>
      </c>
      <c r="J20" s="105"/>
      <c r="K20" s="102" t="str">
        <f aca="false">IFERROR(J20/G20,"-")</f>
        <v>-</v>
      </c>
      <c r="L20" s="103" t="str">
        <f aca="false">IFERROR((J20-H20)/H20,"-")</f>
        <v>-</v>
      </c>
      <c r="N20" s="72"/>
      <c r="O20" s="72"/>
      <c r="P20" s="72"/>
      <c r="Q20" s="72"/>
      <c r="R20" s="72"/>
      <c r="S20" s="72"/>
      <c r="T20" s="72"/>
      <c r="U20" s="72"/>
    </row>
    <row r="21" customFormat="false" ht="15" hidden="false" customHeight="true" outlineLevel="0" collapsed="false">
      <c r="B21" s="83" t="n">
        <v>17</v>
      </c>
      <c r="C21" s="104"/>
      <c r="D21" s="104"/>
      <c r="E21" s="104"/>
      <c r="F21" s="104"/>
      <c r="G21" s="104"/>
      <c r="H21" s="105"/>
      <c r="I21" s="106" t="str">
        <f aca="false">IFERROR(H21/G21,"-")</f>
        <v>-</v>
      </c>
      <c r="J21" s="105"/>
      <c r="K21" s="102" t="str">
        <f aca="false">IFERROR(J21/G21,"-")</f>
        <v>-</v>
      </c>
      <c r="L21" s="103" t="str">
        <f aca="false">IFERROR((J21-H21)/H21,"-")</f>
        <v>-</v>
      </c>
      <c r="N21" s="72"/>
      <c r="O21" s="72"/>
      <c r="P21" s="72"/>
      <c r="Q21" s="72"/>
      <c r="R21" s="72"/>
      <c r="S21" s="72"/>
      <c r="T21" s="72"/>
      <c r="U21" s="72"/>
    </row>
    <row r="22" customFormat="false" ht="15" hidden="false" customHeight="true" outlineLevel="0" collapsed="false">
      <c r="B22" s="83" t="n">
        <v>18</v>
      </c>
      <c r="C22" s="104"/>
      <c r="D22" s="104"/>
      <c r="E22" s="104"/>
      <c r="F22" s="104"/>
      <c r="G22" s="104"/>
      <c r="H22" s="105"/>
      <c r="I22" s="106" t="str">
        <f aca="false">IFERROR(H22/G22,"-")</f>
        <v>-</v>
      </c>
      <c r="J22" s="105"/>
      <c r="K22" s="102" t="str">
        <f aca="false">IFERROR(J22/G22,"-")</f>
        <v>-</v>
      </c>
      <c r="L22" s="103" t="str">
        <f aca="false">IFERROR((J22-H22)/H22,"-")</f>
        <v>-</v>
      </c>
      <c r="N22" s="72"/>
      <c r="O22" s="72"/>
      <c r="P22" s="72"/>
      <c r="Q22" s="72"/>
      <c r="R22" s="72"/>
      <c r="S22" s="72"/>
      <c r="T22" s="72"/>
      <c r="U22" s="72"/>
    </row>
    <row r="23" customFormat="false" ht="15" hidden="false" customHeight="true" outlineLevel="0" collapsed="false">
      <c r="B23" s="83" t="n">
        <v>19</v>
      </c>
      <c r="C23" s="104"/>
      <c r="D23" s="104"/>
      <c r="E23" s="104"/>
      <c r="F23" s="104"/>
      <c r="G23" s="104"/>
      <c r="H23" s="105"/>
      <c r="I23" s="106" t="str">
        <f aca="false">IFERROR(H23/G23,"-")</f>
        <v>-</v>
      </c>
      <c r="J23" s="105"/>
      <c r="K23" s="102" t="str">
        <f aca="false">IFERROR(J23/G23,"-")</f>
        <v>-</v>
      </c>
      <c r="L23" s="103" t="str">
        <f aca="false">IFERROR((J23-H23)/H23,"-")</f>
        <v>-</v>
      </c>
      <c r="N23" s="72"/>
      <c r="O23" s="72"/>
      <c r="P23" s="72"/>
      <c r="Q23" s="72"/>
      <c r="R23" s="72"/>
      <c r="S23" s="72"/>
      <c r="T23" s="72"/>
      <c r="U23" s="72"/>
    </row>
    <row r="24" customFormat="false" ht="15" hidden="false" customHeight="true" outlineLevel="0" collapsed="false">
      <c r="B24" s="83" t="n">
        <v>20</v>
      </c>
      <c r="C24" s="104"/>
      <c r="D24" s="104"/>
      <c r="E24" s="104"/>
      <c r="F24" s="104"/>
      <c r="G24" s="104"/>
      <c r="H24" s="105"/>
      <c r="I24" s="106" t="str">
        <f aca="false">IFERROR(H24/G24,"-")</f>
        <v>-</v>
      </c>
      <c r="J24" s="105"/>
      <c r="K24" s="102" t="str">
        <f aca="false">IFERROR(J24/G24,"-")</f>
        <v>-</v>
      </c>
      <c r="L24" s="103" t="str">
        <f aca="false">IFERROR((J24-H24)/H24,"-")</f>
        <v>-</v>
      </c>
      <c r="N24" s="72"/>
      <c r="O24" s="72"/>
      <c r="P24" s="72"/>
      <c r="Q24" s="72"/>
      <c r="R24" s="72"/>
      <c r="S24" s="72"/>
      <c r="T24" s="72"/>
      <c r="U24" s="72"/>
    </row>
    <row r="25" customFormat="false" ht="15" hidden="false" customHeight="true" outlineLevel="0" collapsed="false">
      <c r="B25" s="83" t="n">
        <v>21</v>
      </c>
      <c r="C25" s="104"/>
      <c r="D25" s="104"/>
      <c r="E25" s="104"/>
      <c r="F25" s="104"/>
      <c r="G25" s="104"/>
      <c r="H25" s="105"/>
      <c r="I25" s="106" t="str">
        <f aca="false">IFERROR(H25/G25,"-")</f>
        <v>-</v>
      </c>
      <c r="J25" s="105"/>
      <c r="K25" s="102" t="str">
        <f aca="false">IFERROR(J25/G25,"-")</f>
        <v>-</v>
      </c>
      <c r="L25" s="103" t="str">
        <f aca="false">IFERROR((J25-H25)/H25,"-")</f>
        <v>-</v>
      </c>
      <c r="N25" s="72"/>
      <c r="O25" s="72"/>
      <c r="P25" s="72"/>
      <c r="Q25" s="72"/>
      <c r="R25" s="72"/>
      <c r="S25" s="72"/>
      <c r="T25" s="72"/>
      <c r="U25" s="72"/>
    </row>
    <row r="26" customFormat="false" ht="15" hidden="false" customHeight="true" outlineLevel="0" collapsed="false">
      <c r="B26" s="83" t="n">
        <v>22</v>
      </c>
      <c r="C26" s="104"/>
      <c r="D26" s="104"/>
      <c r="E26" s="104"/>
      <c r="F26" s="104"/>
      <c r="G26" s="104"/>
      <c r="H26" s="105"/>
      <c r="I26" s="106" t="str">
        <f aca="false">IFERROR(H26/G26,"-")</f>
        <v>-</v>
      </c>
      <c r="J26" s="105"/>
      <c r="K26" s="102" t="str">
        <f aca="false">IFERROR(J26/G26,"-")</f>
        <v>-</v>
      </c>
      <c r="L26" s="103" t="str">
        <f aca="false">IFERROR((J26-H26)/H26,"-")</f>
        <v>-</v>
      </c>
      <c r="N26" s="72"/>
      <c r="O26" s="72"/>
      <c r="P26" s="72"/>
      <c r="Q26" s="72"/>
      <c r="R26" s="72"/>
      <c r="S26" s="72"/>
      <c r="T26" s="72"/>
      <c r="U26" s="72"/>
    </row>
    <row r="27" customFormat="false" ht="15" hidden="false" customHeight="true" outlineLevel="0" collapsed="false">
      <c r="B27" s="83" t="n">
        <v>23</v>
      </c>
      <c r="C27" s="104"/>
      <c r="D27" s="104"/>
      <c r="E27" s="104"/>
      <c r="F27" s="104"/>
      <c r="G27" s="104"/>
      <c r="H27" s="105"/>
      <c r="I27" s="106" t="str">
        <f aca="false">IFERROR(H27/G27,"-")</f>
        <v>-</v>
      </c>
      <c r="J27" s="105"/>
      <c r="K27" s="102" t="str">
        <f aca="false">IFERROR(J27/G27,"-")</f>
        <v>-</v>
      </c>
      <c r="L27" s="103" t="str">
        <f aca="false">IFERROR((J27-H27)/H27,"-")</f>
        <v>-</v>
      </c>
      <c r="N27" s="72"/>
      <c r="O27" s="72"/>
      <c r="P27" s="72"/>
      <c r="Q27" s="72"/>
      <c r="R27" s="72"/>
      <c r="S27" s="72"/>
      <c r="T27" s="72"/>
      <c r="U27" s="72"/>
    </row>
    <row r="28" customFormat="false" ht="15" hidden="false" customHeight="true" outlineLevel="0" collapsed="false">
      <c r="B28" s="83" t="n">
        <v>24</v>
      </c>
      <c r="C28" s="104"/>
      <c r="D28" s="104"/>
      <c r="E28" s="104"/>
      <c r="F28" s="104"/>
      <c r="G28" s="104"/>
      <c r="H28" s="105"/>
      <c r="I28" s="106" t="str">
        <f aca="false">IFERROR(H28/G28,"-")</f>
        <v>-</v>
      </c>
      <c r="J28" s="105"/>
      <c r="K28" s="102" t="str">
        <f aca="false">IFERROR(J28/G28,"-")</f>
        <v>-</v>
      </c>
      <c r="L28" s="103" t="str">
        <f aca="false">IFERROR((J28-H28)/H28,"-")</f>
        <v>-</v>
      </c>
      <c r="N28" s="72"/>
      <c r="O28" s="72"/>
      <c r="P28" s="72"/>
      <c r="Q28" s="72"/>
      <c r="R28" s="72"/>
      <c r="S28" s="72"/>
      <c r="T28" s="72"/>
      <c r="U28" s="72"/>
    </row>
    <row r="29" customFormat="false" ht="15" hidden="false" customHeight="true" outlineLevel="0" collapsed="false">
      <c r="B29" s="83" t="n">
        <v>25</v>
      </c>
      <c r="C29" s="104"/>
      <c r="D29" s="104"/>
      <c r="E29" s="104"/>
      <c r="F29" s="104"/>
      <c r="G29" s="104"/>
      <c r="H29" s="105"/>
      <c r="I29" s="106" t="str">
        <f aca="false">IFERROR(H29/G29,"-")</f>
        <v>-</v>
      </c>
      <c r="J29" s="105"/>
      <c r="K29" s="102" t="str">
        <f aca="false">IFERROR(J29/G29,"-")</f>
        <v>-</v>
      </c>
      <c r="L29" s="103" t="str">
        <f aca="false">IFERROR((J29-H29)/H29,"-")</f>
        <v>-</v>
      </c>
      <c r="N29" s="72"/>
      <c r="O29" s="72"/>
      <c r="P29" s="72"/>
      <c r="Q29" s="72"/>
      <c r="R29" s="72"/>
      <c r="S29" s="72"/>
      <c r="T29" s="72"/>
      <c r="U29" s="72"/>
    </row>
    <row r="30" customFormat="false" ht="15" hidden="false" customHeight="true" outlineLevel="0" collapsed="false">
      <c r="B30" s="83" t="n">
        <v>26</v>
      </c>
      <c r="C30" s="104"/>
      <c r="D30" s="104"/>
      <c r="E30" s="104"/>
      <c r="F30" s="104"/>
      <c r="G30" s="104"/>
      <c r="H30" s="105"/>
      <c r="I30" s="106" t="str">
        <f aca="false">IFERROR(H30/G30,"-")</f>
        <v>-</v>
      </c>
      <c r="J30" s="105"/>
      <c r="K30" s="102" t="str">
        <f aca="false">IFERROR(J30/G30,"-")</f>
        <v>-</v>
      </c>
      <c r="L30" s="103" t="str">
        <f aca="false">IFERROR((J30-H30)/H30,"-")</f>
        <v>-</v>
      </c>
      <c r="N30" s="72"/>
      <c r="O30" s="72"/>
      <c r="P30" s="72"/>
      <c r="Q30" s="72"/>
      <c r="R30" s="72"/>
      <c r="S30" s="72"/>
      <c r="T30" s="72"/>
      <c r="U30" s="72"/>
    </row>
    <row r="31" customFormat="false" ht="15" hidden="false" customHeight="true" outlineLevel="0" collapsed="false">
      <c r="B31" s="83" t="n">
        <v>27</v>
      </c>
      <c r="C31" s="104"/>
      <c r="D31" s="104"/>
      <c r="E31" s="104"/>
      <c r="F31" s="104"/>
      <c r="G31" s="104"/>
      <c r="H31" s="105"/>
      <c r="I31" s="106" t="str">
        <f aca="false">IFERROR(H31/G31,"-")</f>
        <v>-</v>
      </c>
      <c r="J31" s="105"/>
      <c r="K31" s="102" t="str">
        <f aca="false">IFERROR(J31/G31,"-")</f>
        <v>-</v>
      </c>
      <c r="L31" s="103" t="str">
        <f aca="false">IFERROR((J31-H31)/H31,"-")</f>
        <v>-</v>
      </c>
      <c r="N31" s="72"/>
      <c r="O31" s="72"/>
      <c r="P31" s="72"/>
      <c r="Q31" s="72"/>
      <c r="R31" s="72"/>
      <c r="S31" s="72"/>
      <c r="T31" s="72"/>
      <c r="U31" s="72"/>
    </row>
    <row r="32" customFormat="false" ht="15" hidden="false" customHeight="true" outlineLevel="0" collapsed="false">
      <c r="B32" s="83" t="n">
        <v>28</v>
      </c>
      <c r="C32" s="104"/>
      <c r="D32" s="104"/>
      <c r="E32" s="104"/>
      <c r="F32" s="104"/>
      <c r="G32" s="104"/>
      <c r="H32" s="105"/>
      <c r="I32" s="106" t="str">
        <f aca="false">IFERROR(H32/G32,"-")</f>
        <v>-</v>
      </c>
      <c r="J32" s="105"/>
      <c r="K32" s="102" t="str">
        <f aca="false">IFERROR(J32/G32,"-")</f>
        <v>-</v>
      </c>
      <c r="L32" s="103" t="str">
        <f aca="false">IFERROR((J32-H32)/H32,"-")</f>
        <v>-</v>
      </c>
      <c r="N32" s="72"/>
      <c r="O32" s="72"/>
      <c r="P32" s="72"/>
      <c r="Q32" s="72"/>
      <c r="R32" s="72"/>
      <c r="S32" s="72"/>
      <c r="T32" s="72"/>
      <c r="U32" s="72"/>
    </row>
    <row r="33" customFormat="false" ht="15" hidden="false" customHeight="true" outlineLevel="0" collapsed="false">
      <c r="B33" s="83" t="n">
        <v>29</v>
      </c>
      <c r="C33" s="104"/>
      <c r="D33" s="104"/>
      <c r="E33" s="104"/>
      <c r="F33" s="104"/>
      <c r="G33" s="104"/>
      <c r="H33" s="105"/>
      <c r="I33" s="106" t="str">
        <f aca="false">IFERROR(H33/G33,"-")</f>
        <v>-</v>
      </c>
      <c r="J33" s="105"/>
      <c r="K33" s="102" t="str">
        <f aca="false">IFERROR(J33/G33,"-")</f>
        <v>-</v>
      </c>
      <c r="L33" s="103" t="str">
        <f aca="false">IFERROR((J33-H33)/H33,"-")</f>
        <v>-</v>
      </c>
      <c r="N33" s="72"/>
      <c r="O33" s="72"/>
      <c r="P33" s="72"/>
      <c r="Q33" s="72"/>
      <c r="R33" s="72"/>
      <c r="S33" s="72"/>
      <c r="T33" s="72"/>
      <c r="U33" s="72"/>
    </row>
    <row r="34" customFormat="false" ht="15" hidden="false" customHeight="true" outlineLevel="0" collapsed="false">
      <c r="B34" s="83" t="n">
        <v>30</v>
      </c>
      <c r="C34" s="104"/>
      <c r="D34" s="104"/>
      <c r="E34" s="104"/>
      <c r="F34" s="104"/>
      <c r="G34" s="104"/>
      <c r="H34" s="105"/>
      <c r="I34" s="106" t="str">
        <f aca="false">IFERROR(H34/G34,"-")</f>
        <v>-</v>
      </c>
      <c r="J34" s="105"/>
      <c r="K34" s="102" t="str">
        <f aca="false">IFERROR(J34/G34,"-")</f>
        <v>-</v>
      </c>
      <c r="L34" s="103" t="str">
        <f aca="false">IFERROR((J34-H34)/H34,"-")</f>
        <v>-</v>
      </c>
      <c r="N34" s="72"/>
      <c r="O34" s="72"/>
      <c r="P34" s="72"/>
      <c r="Q34" s="72"/>
      <c r="R34" s="72"/>
      <c r="S34" s="72"/>
      <c r="T34" s="72"/>
      <c r="U34" s="72"/>
    </row>
    <row r="35" customFormat="false" ht="15" hidden="false" customHeight="true" outlineLevel="0" collapsed="false">
      <c r="B35" s="83" t="n">
        <v>31</v>
      </c>
      <c r="C35" s="104"/>
      <c r="D35" s="104"/>
      <c r="E35" s="104"/>
      <c r="F35" s="104"/>
      <c r="G35" s="104"/>
      <c r="H35" s="105"/>
      <c r="I35" s="106" t="str">
        <f aca="false">IFERROR(H35/G35,"-")</f>
        <v>-</v>
      </c>
      <c r="J35" s="105"/>
      <c r="K35" s="102" t="str">
        <f aca="false">IFERROR(J35/G35,"-")</f>
        <v>-</v>
      </c>
      <c r="L35" s="103" t="str">
        <f aca="false">IFERROR((J35-H35)/H35,"-")</f>
        <v>-</v>
      </c>
      <c r="N35" s="72"/>
      <c r="O35" s="72"/>
      <c r="P35" s="72"/>
      <c r="Q35" s="72"/>
      <c r="R35" s="72"/>
      <c r="S35" s="72"/>
      <c r="T35" s="72"/>
      <c r="U35" s="72"/>
    </row>
    <row r="36" customFormat="false" ht="15" hidden="false" customHeight="true" outlineLevel="0" collapsed="false">
      <c r="B36" s="83" t="n">
        <v>32</v>
      </c>
      <c r="C36" s="104"/>
      <c r="D36" s="104"/>
      <c r="E36" s="104"/>
      <c r="F36" s="104"/>
      <c r="G36" s="104"/>
      <c r="H36" s="105"/>
      <c r="I36" s="106" t="str">
        <f aca="false">IFERROR(H36/G36,"-")</f>
        <v>-</v>
      </c>
      <c r="J36" s="105"/>
      <c r="K36" s="102" t="str">
        <f aca="false">IFERROR(J36/G36,"-")</f>
        <v>-</v>
      </c>
      <c r="L36" s="103" t="str">
        <f aca="false">IFERROR((J36-H36)/H36,"-")</f>
        <v>-</v>
      </c>
      <c r="N36" s="72"/>
      <c r="O36" s="72"/>
      <c r="P36" s="72"/>
      <c r="Q36" s="72"/>
      <c r="R36" s="72"/>
      <c r="S36" s="72"/>
      <c r="T36" s="72"/>
      <c r="U36" s="72"/>
    </row>
    <row r="37" customFormat="false" ht="15" hidden="false" customHeight="true" outlineLevel="0" collapsed="false">
      <c r="B37" s="83" t="n">
        <v>33</v>
      </c>
      <c r="C37" s="104"/>
      <c r="D37" s="104"/>
      <c r="E37" s="104"/>
      <c r="F37" s="104"/>
      <c r="G37" s="104"/>
      <c r="H37" s="105"/>
      <c r="I37" s="106" t="str">
        <f aca="false">IFERROR(H37/G37,"-")</f>
        <v>-</v>
      </c>
      <c r="J37" s="105"/>
      <c r="K37" s="102" t="str">
        <f aca="false">IFERROR(J37/G37,"-")</f>
        <v>-</v>
      </c>
      <c r="L37" s="103" t="str">
        <f aca="false">IFERROR((J37-H37)/H37,"-")</f>
        <v>-</v>
      </c>
      <c r="N37" s="72"/>
      <c r="O37" s="72"/>
      <c r="P37" s="72"/>
      <c r="Q37" s="72"/>
      <c r="R37" s="72"/>
      <c r="S37" s="72"/>
      <c r="T37" s="72"/>
      <c r="U37" s="72"/>
    </row>
    <row r="38" customFormat="false" ht="15" hidden="false" customHeight="true" outlineLevel="0" collapsed="false">
      <c r="B38" s="83" t="n">
        <v>34</v>
      </c>
      <c r="C38" s="104"/>
      <c r="D38" s="104"/>
      <c r="E38" s="104"/>
      <c r="F38" s="104"/>
      <c r="G38" s="104"/>
      <c r="H38" s="105"/>
      <c r="I38" s="106" t="str">
        <f aca="false">IFERROR(H38/G38,"-")</f>
        <v>-</v>
      </c>
      <c r="J38" s="105"/>
      <c r="K38" s="102" t="str">
        <f aca="false">IFERROR(J38/G38,"-")</f>
        <v>-</v>
      </c>
      <c r="L38" s="103" t="str">
        <f aca="false">IFERROR((J38-H38)/H38,"-")</f>
        <v>-</v>
      </c>
      <c r="N38" s="72"/>
      <c r="O38" s="72"/>
      <c r="P38" s="72"/>
      <c r="Q38" s="72"/>
      <c r="R38" s="72"/>
      <c r="S38" s="72"/>
      <c r="T38" s="72"/>
      <c r="U38" s="72"/>
    </row>
    <row r="39" customFormat="false" ht="15" hidden="false" customHeight="true" outlineLevel="0" collapsed="false">
      <c r="B39" s="83" t="n">
        <v>35</v>
      </c>
      <c r="C39" s="104"/>
      <c r="D39" s="104"/>
      <c r="E39" s="104"/>
      <c r="F39" s="104"/>
      <c r="G39" s="104"/>
      <c r="H39" s="105"/>
      <c r="I39" s="106" t="str">
        <f aca="false">IFERROR(H39/G39,"-")</f>
        <v>-</v>
      </c>
      <c r="J39" s="105"/>
      <c r="K39" s="102" t="str">
        <f aca="false">IFERROR(J39/G39,"-")</f>
        <v>-</v>
      </c>
      <c r="L39" s="103" t="str">
        <f aca="false">IFERROR((J39-H39)/H39,"-")</f>
        <v>-</v>
      </c>
      <c r="N39" s="72"/>
      <c r="O39" s="72"/>
      <c r="P39" s="72"/>
      <c r="Q39" s="72"/>
      <c r="R39" s="72"/>
      <c r="S39" s="72"/>
      <c r="T39" s="72"/>
      <c r="U39" s="72"/>
    </row>
    <row r="40" customFormat="false" ht="15" hidden="false" customHeight="true" outlineLevel="0" collapsed="false">
      <c r="B40" s="83" t="n">
        <v>36</v>
      </c>
      <c r="C40" s="104"/>
      <c r="D40" s="104"/>
      <c r="E40" s="104"/>
      <c r="F40" s="104"/>
      <c r="G40" s="104"/>
      <c r="H40" s="105"/>
      <c r="I40" s="106" t="str">
        <f aca="false">IFERROR(H40/G40,"-")</f>
        <v>-</v>
      </c>
      <c r="J40" s="105"/>
      <c r="K40" s="102" t="str">
        <f aca="false">IFERROR(J40/G40,"-")</f>
        <v>-</v>
      </c>
      <c r="L40" s="103" t="str">
        <f aca="false">IFERROR((J40-H40)/H40,"-")</f>
        <v>-</v>
      </c>
      <c r="N40" s="72"/>
      <c r="O40" s="72"/>
      <c r="P40" s="72"/>
      <c r="Q40" s="72"/>
      <c r="R40" s="72"/>
      <c r="S40" s="72"/>
      <c r="T40" s="72"/>
      <c r="U40" s="72"/>
    </row>
    <row r="41" customFormat="false" ht="15" hidden="false" customHeight="true" outlineLevel="0" collapsed="false">
      <c r="B41" s="83" t="n">
        <v>37</v>
      </c>
      <c r="C41" s="104"/>
      <c r="D41" s="104"/>
      <c r="E41" s="104"/>
      <c r="F41" s="104"/>
      <c r="G41" s="104"/>
      <c r="H41" s="105"/>
      <c r="I41" s="106" t="str">
        <f aca="false">IFERROR(H41/G41,"-")</f>
        <v>-</v>
      </c>
      <c r="J41" s="105"/>
      <c r="K41" s="102" t="str">
        <f aca="false">IFERROR(J41/G41,"-")</f>
        <v>-</v>
      </c>
      <c r="L41" s="103" t="str">
        <f aca="false">IFERROR((J41-H41)/H41,"-")</f>
        <v>-</v>
      </c>
      <c r="N41" s="72"/>
      <c r="O41" s="72"/>
      <c r="P41" s="72"/>
      <c r="Q41" s="72"/>
      <c r="R41" s="72"/>
      <c r="S41" s="72"/>
      <c r="T41" s="72"/>
      <c r="U41" s="72"/>
    </row>
    <row r="42" customFormat="false" ht="15" hidden="false" customHeight="true" outlineLevel="0" collapsed="false">
      <c r="B42" s="83" t="n">
        <v>38</v>
      </c>
      <c r="C42" s="104"/>
      <c r="D42" s="104"/>
      <c r="E42" s="104"/>
      <c r="F42" s="104"/>
      <c r="G42" s="104"/>
      <c r="H42" s="105"/>
      <c r="I42" s="106" t="str">
        <f aca="false">IFERROR(H42/G42,"-")</f>
        <v>-</v>
      </c>
      <c r="J42" s="105"/>
      <c r="K42" s="102" t="str">
        <f aca="false">IFERROR(J42/G42,"-")</f>
        <v>-</v>
      </c>
      <c r="L42" s="103" t="str">
        <f aca="false">IFERROR((J42-H42)/H42,"-")</f>
        <v>-</v>
      </c>
      <c r="N42" s="72"/>
      <c r="O42" s="72"/>
      <c r="P42" s="72"/>
      <c r="Q42" s="72"/>
      <c r="R42" s="72"/>
      <c r="S42" s="72"/>
      <c r="T42" s="72"/>
      <c r="U42" s="72"/>
    </row>
    <row r="43" customFormat="false" ht="15" hidden="false" customHeight="true" outlineLevel="0" collapsed="false">
      <c r="B43" s="83" t="n">
        <v>39</v>
      </c>
      <c r="C43" s="104"/>
      <c r="D43" s="104"/>
      <c r="E43" s="104"/>
      <c r="F43" s="104"/>
      <c r="G43" s="104"/>
      <c r="H43" s="105"/>
      <c r="I43" s="106" t="str">
        <f aca="false">IFERROR(H43/G43,"-")</f>
        <v>-</v>
      </c>
      <c r="J43" s="105"/>
      <c r="K43" s="102" t="str">
        <f aca="false">IFERROR(J43/G43,"-")</f>
        <v>-</v>
      </c>
      <c r="L43" s="103" t="str">
        <f aca="false">IFERROR((J43-H43)/H43,"-")</f>
        <v>-</v>
      </c>
      <c r="N43" s="72"/>
      <c r="O43" s="72"/>
      <c r="P43" s="72"/>
      <c r="Q43" s="72"/>
      <c r="R43" s="72"/>
      <c r="S43" s="72"/>
      <c r="T43" s="72"/>
      <c r="U43" s="72"/>
    </row>
    <row r="44" customFormat="false" ht="15.75" hidden="false" customHeight="true" outlineLevel="0" collapsed="false">
      <c r="B44" s="83" t="n">
        <v>40</v>
      </c>
      <c r="C44" s="104"/>
      <c r="D44" s="104"/>
      <c r="E44" s="104"/>
      <c r="F44" s="104"/>
      <c r="G44" s="104"/>
      <c r="H44" s="105"/>
      <c r="I44" s="107" t="str">
        <f aca="false">IFERROR(H44/G44,"-")</f>
        <v>-</v>
      </c>
      <c r="J44" s="105"/>
      <c r="K44" s="108" t="str">
        <f aca="false">IFERROR(J44/G44,"-")</f>
        <v>-</v>
      </c>
      <c r="L44" s="103" t="str">
        <f aca="false">IFERROR((J44-H44)/H44,"-")</f>
        <v>-</v>
      </c>
      <c r="N44" s="72"/>
      <c r="O44" s="72"/>
      <c r="P44" s="72"/>
      <c r="Q44" s="72"/>
      <c r="R44" s="72"/>
      <c r="S44" s="72"/>
      <c r="T44" s="72"/>
      <c r="U44" s="72"/>
    </row>
    <row r="45" customFormat="false" ht="15" hidden="false" customHeight="true" outlineLevel="0" collapsed="false">
      <c r="B45" s="109" t="s">
        <v>58</v>
      </c>
      <c r="C45" s="110" t="n">
        <f aca="false">COUNTIF(C5:C44,"&lt;&gt;"&amp;"")</f>
        <v>0</v>
      </c>
      <c r="D45" s="110"/>
      <c r="E45" s="110" t="s">
        <v>59</v>
      </c>
      <c r="F45" s="110"/>
      <c r="G45" s="111" t="n">
        <f aca="false">SUM(G5:G44)</f>
        <v>0</v>
      </c>
      <c r="H45" s="112" t="n">
        <f aca="false">SUM(H5:H44)</f>
        <v>0</v>
      </c>
      <c r="I45" s="113" t="e">
        <f aca="false">AVERAGE(I5:I44)</f>
        <v>#DIV/0!</v>
      </c>
      <c r="J45" s="112" t="n">
        <f aca="false">SUM(J5:J16)</f>
        <v>0</v>
      </c>
      <c r="K45" s="114" t="e">
        <f aca="false">AVERAGE(K5:K44)</f>
        <v>#DIV/0!</v>
      </c>
      <c r="L45" s="103" t="e">
        <f aca="false">AVERAGE(L5:L44)</f>
        <v>#DIV/0!</v>
      </c>
      <c r="N45" s="72"/>
      <c r="O45" s="72"/>
      <c r="P45" s="72"/>
      <c r="Q45" s="72"/>
      <c r="R45" s="72"/>
      <c r="S45" s="72"/>
      <c r="T45" s="72"/>
      <c r="U45" s="72"/>
    </row>
    <row r="46" s="72" customFormat="true" ht="15" hidden="false" customHeight="true" outlineLevel="0" collapsed="false">
      <c r="H46" s="115"/>
      <c r="I46" s="116"/>
      <c r="J46" s="115"/>
      <c r="K46" s="116"/>
      <c r="L46" s="76"/>
    </row>
    <row r="47" s="72" customFormat="true" ht="15" hidden="false" customHeight="true" outlineLevel="0" collapsed="false">
      <c r="H47" s="77"/>
      <c r="I47" s="78"/>
      <c r="J47" s="77"/>
      <c r="K47" s="78"/>
      <c r="L47" s="76"/>
    </row>
    <row r="48" s="72" customFormat="true" ht="15" hidden="false" customHeight="true" outlineLevel="0" collapsed="false">
      <c r="B48" s="117" t="s">
        <v>60</v>
      </c>
      <c r="H48" s="77"/>
      <c r="I48" s="78"/>
      <c r="J48" s="77"/>
      <c r="K48" s="78"/>
      <c r="L48" s="76"/>
    </row>
    <row r="49" s="72" customFormat="true" ht="15" hidden="false" customHeight="true" outlineLevel="0" collapsed="false">
      <c r="H49" s="77"/>
      <c r="I49" s="78"/>
      <c r="J49" s="77"/>
      <c r="K49" s="78"/>
      <c r="L49" s="76"/>
    </row>
    <row r="50" s="72" customFormat="true" ht="15" hidden="false" customHeight="true" outlineLevel="0" collapsed="false">
      <c r="H50" s="77"/>
      <c r="I50" s="78"/>
      <c r="J50" s="77"/>
      <c r="K50" s="78"/>
      <c r="L50" s="76"/>
    </row>
    <row r="51" s="72" customFormat="true" ht="15" hidden="false" customHeight="true" outlineLevel="0" collapsed="false">
      <c r="H51" s="77"/>
      <c r="I51" s="78"/>
      <c r="J51" s="77"/>
      <c r="K51" s="78"/>
      <c r="L51" s="76"/>
    </row>
    <row r="52" s="72" customFormat="true" ht="15" hidden="false" customHeight="true" outlineLevel="0" collapsed="false">
      <c r="H52" s="77"/>
      <c r="I52" s="78"/>
      <c r="J52" s="77"/>
      <c r="K52" s="78"/>
      <c r="L52" s="76"/>
    </row>
    <row r="53" s="72" customFormat="true" ht="15" hidden="false" customHeight="true" outlineLevel="0" collapsed="false">
      <c r="H53" s="77"/>
      <c r="I53" s="78"/>
      <c r="J53" s="77"/>
      <c r="K53" s="78"/>
      <c r="L53" s="76"/>
    </row>
    <row r="54" s="72" customFormat="true" ht="15" hidden="false" customHeight="true" outlineLevel="0" collapsed="false">
      <c r="H54" s="77"/>
      <c r="I54" s="78"/>
      <c r="J54" s="77"/>
      <c r="K54" s="78"/>
      <c r="L54" s="76"/>
    </row>
    <row r="55" s="72" customFormat="true" ht="15" hidden="false" customHeight="true" outlineLevel="0" collapsed="false">
      <c r="H55" s="77"/>
      <c r="I55" s="78"/>
      <c r="J55" s="77"/>
      <c r="K55" s="78"/>
      <c r="L55" s="76"/>
    </row>
    <row r="56" s="72" customFormat="true" ht="15" hidden="false" customHeight="true" outlineLevel="0" collapsed="false">
      <c r="H56" s="77"/>
      <c r="I56" s="78"/>
      <c r="J56" s="77"/>
      <c r="K56" s="78"/>
      <c r="L56" s="76"/>
    </row>
    <row r="57" s="72" customFormat="true" ht="15" hidden="false" customHeight="true" outlineLevel="0" collapsed="false">
      <c r="H57" s="77"/>
      <c r="I57" s="78"/>
      <c r="J57" s="77"/>
      <c r="K57" s="78"/>
      <c r="L57" s="76"/>
    </row>
    <row r="58" s="72" customFormat="true" ht="15" hidden="false" customHeight="true" outlineLevel="0" collapsed="false">
      <c r="H58" s="77"/>
      <c r="I58" s="78"/>
      <c r="J58" s="77"/>
      <c r="K58" s="78"/>
      <c r="L58" s="76"/>
    </row>
    <row r="59" s="72" customFormat="true" ht="15" hidden="false" customHeight="true" outlineLevel="0" collapsed="false">
      <c r="H59" s="77"/>
      <c r="I59" s="78"/>
      <c r="J59" s="77"/>
      <c r="K59" s="78"/>
      <c r="L59" s="76"/>
    </row>
    <row r="60" s="72" customFormat="true" ht="15" hidden="false" customHeight="true" outlineLevel="0" collapsed="false">
      <c r="H60" s="77"/>
      <c r="I60" s="78"/>
      <c r="J60" s="77"/>
      <c r="K60" s="78"/>
      <c r="L60" s="76"/>
    </row>
    <row r="61" s="72" customFormat="true" ht="15" hidden="false" customHeight="true" outlineLevel="0" collapsed="false">
      <c r="H61" s="77"/>
      <c r="I61" s="78"/>
      <c r="J61" s="77"/>
      <c r="K61" s="78"/>
      <c r="L61" s="76"/>
    </row>
    <row r="62" s="72" customFormat="true" ht="15" hidden="false" customHeight="true" outlineLevel="0" collapsed="false">
      <c r="H62" s="77"/>
      <c r="I62" s="78"/>
      <c r="J62" s="77"/>
      <c r="K62" s="78"/>
      <c r="L62" s="76"/>
    </row>
    <row r="63" s="72" customFormat="true" ht="15" hidden="false" customHeight="true" outlineLevel="0" collapsed="false">
      <c r="H63" s="77"/>
      <c r="I63" s="78"/>
      <c r="J63" s="77"/>
      <c r="K63" s="78"/>
      <c r="L63" s="76"/>
    </row>
    <row r="64" s="72" customFormat="true" ht="15" hidden="false" customHeight="true" outlineLevel="0" collapsed="false">
      <c r="H64" s="77"/>
      <c r="I64" s="78"/>
      <c r="J64" s="77"/>
      <c r="K64" s="78"/>
      <c r="L64" s="76"/>
    </row>
    <row r="65" s="72" customFormat="true" ht="15" hidden="false" customHeight="true" outlineLevel="0" collapsed="false">
      <c r="H65" s="77"/>
      <c r="I65" s="78"/>
      <c r="J65" s="77"/>
      <c r="K65" s="78"/>
      <c r="L65" s="76"/>
    </row>
    <row r="66" s="72" customFormat="true" ht="15" hidden="false" customHeight="true" outlineLevel="0" collapsed="false">
      <c r="H66" s="77"/>
      <c r="I66" s="78"/>
      <c r="J66" s="77"/>
      <c r="K66" s="78"/>
      <c r="L66" s="76"/>
    </row>
    <row r="67" s="72" customFormat="true" ht="15" hidden="false" customHeight="true" outlineLevel="0" collapsed="false">
      <c r="H67" s="77"/>
      <c r="I67" s="78"/>
      <c r="J67" s="77"/>
      <c r="K67" s="78"/>
      <c r="L67" s="76"/>
    </row>
    <row r="68" s="72" customFormat="true" ht="15" hidden="false" customHeight="true" outlineLevel="0" collapsed="false">
      <c r="H68" s="77"/>
      <c r="I68" s="78"/>
      <c r="J68" s="77"/>
      <c r="K68" s="78"/>
      <c r="L68" s="76"/>
    </row>
    <row r="69" s="72" customFormat="true" ht="15" hidden="false" customHeight="true" outlineLevel="0" collapsed="false">
      <c r="H69" s="77"/>
      <c r="I69" s="78"/>
      <c r="J69" s="77"/>
      <c r="K69" s="78"/>
      <c r="L69" s="76"/>
    </row>
    <row r="70" s="72" customFormat="true" ht="15" hidden="false" customHeight="true" outlineLevel="0" collapsed="false">
      <c r="H70" s="77"/>
      <c r="I70" s="78"/>
      <c r="J70" s="77"/>
      <c r="K70" s="78"/>
      <c r="L70" s="76"/>
    </row>
    <row r="71" s="72" customFormat="true" ht="15" hidden="false" customHeight="true" outlineLevel="0" collapsed="false">
      <c r="H71" s="77"/>
      <c r="I71" s="78"/>
      <c r="J71" s="77"/>
      <c r="K71" s="78"/>
      <c r="L71" s="76"/>
    </row>
    <row r="72" s="72" customFormat="true" ht="15" hidden="false" customHeight="true" outlineLevel="0" collapsed="false">
      <c r="H72" s="77"/>
      <c r="I72" s="78"/>
      <c r="J72" s="77"/>
      <c r="K72" s="78"/>
      <c r="L72" s="76"/>
    </row>
    <row r="73" s="72" customFormat="true" ht="15" hidden="false" customHeight="true" outlineLevel="0" collapsed="false">
      <c r="H73" s="77"/>
      <c r="I73" s="78"/>
      <c r="J73" s="77"/>
      <c r="K73" s="78"/>
      <c r="L73" s="76"/>
    </row>
    <row r="74" s="72" customFormat="true" ht="15" hidden="false" customHeight="true" outlineLevel="0" collapsed="false">
      <c r="H74" s="77"/>
      <c r="I74" s="78"/>
      <c r="J74" s="77"/>
      <c r="K74" s="78"/>
      <c r="L74" s="76"/>
    </row>
    <row r="75" s="72" customFormat="true" ht="15" hidden="false" customHeight="true" outlineLevel="0" collapsed="false">
      <c r="H75" s="77"/>
      <c r="I75" s="78"/>
      <c r="J75" s="77"/>
      <c r="K75" s="78"/>
      <c r="L75" s="76"/>
    </row>
    <row r="76" s="72" customFormat="true" ht="15" hidden="false" customHeight="true" outlineLevel="0" collapsed="false">
      <c r="H76" s="77"/>
      <c r="I76" s="78"/>
      <c r="J76" s="77"/>
      <c r="K76" s="78"/>
      <c r="L76" s="76"/>
    </row>
    <row r="77" s="72" customFormat="true" ht="15" hidden="false" customHeight="true" outlineLevel="0" collapsed="false">
      <c r="H77" s="77"/>
      <c r="I77" s="78"/>
      <c r="J77" s="77"/>
      <c r="K77" s="78"/>
      <c r="L77" s="76"/>
    </row>
    <row r="78" s="72" customFormat="true" ht="15" hidden="false" customHeight="true" outlineLevel="0" collapsed="false">
      <c r="H78" s="77"/>
      <c r="I78" s="78"/>
      <c r="J78" s="77"/>
      <c r="K78" s="78"/>
      <c r="L78" s="76"/>
    </row>
    <row r="79" s="72" customFormat="true" ht="15" hidden="false" customHeight="true" outlineLevel="0" collapsed="false">
      <c r="H79" s="77"/>
      <c r="I79" s="78"/>
      <c r="J79" s="77"/>
      <c r="K79" s="78"/>
      <c r="L79" s="76"/>
    </row>
    <row r="80" s="72" customFormat="true" ht="15" hidden="false" customHeight="true" outlineLevel="0" collapsed="false">
      <c r="H80" s="77"/>
      <c r="I80" s="78"/>
      <c r="J80" s="77"/>
      <c r="K80" s="78"/>
      <c r="L80" s="76"/>
    </row>
    <row r="81" s="72" customFormat="true" ht="15" hidden="false" customHeight="true" outlineLevel="0" collapsed="false">
      <c r="H81" s="77"/>
      <c r="I81" s="78"/>
      <c r="J81" s="77"/>
      <c r="K81" s="78"/>
      <c r="L81" s="76"/>
    </row>
    <row r="82" s="72" customFormat="true" ht="15" hidden="false" customHeight="true" outlineLevel="0" collapsed="false">
      <c r="H82" s="77"/>
      <c r="I82" s="78"/>
      <c r="J82" s="77"/>
      <c r="K82" s="78"/>
      <c r="L82" s="76"/>
    </row>
    <row r="83" s="72" customFormat="true" ht="15" hidden="false" customHeight="true" outlineLevel="0" collapsed="false">
      <c r="H83" s="77"/>
      <c r="I83" s="78"/>
      <c r="J83" s="77"/>
      <c r="K83" s="78"/>
      <c r="L83" s="76"/>
    </row>
    <row r="84" s="72" customFormat="true" ht="15" hidden="false" customHeight="true" outlineLevel="0" collapsed="false">
      <c r="H84" s="77"/>
      <c r="I84" s="78"/>
      <c r="J84" s="77"/>
      <c r="K84" s="78"/>
      <c r="L84" s="76"/>
    </row>
    <row r="85" s="72" customFormat="true" ht="15" hidden="false" customHeight="true" outlineLevel="0" collapsed="false">
      <c r="H85" s="77"/>
      <c r="I85" s="78"/>
      <c r="J85" s="77"/>
      <c r="K85" s="78"/>
      <c r="L85" s="76"/>
    </row>
    <row r="86" s="72" customFormat="true" ht="15" hidden="false" customHeight="true" outlineLevel="0" collapsed="false">
      <c r="H86" s="77"/>
      <c r="I86" s="78"/>
      <c r="J86" s="77"/>
      <c r="K86" s="78"/>
      <c r="L86" s="76"/>
    </row>
    <row r="87" s="72" customFormat="true" ht="15" hidden="false" customHeight="true" outlineLevel="0" collapsed="false">
      <c r="H87" s="77"/>
      <c r="I87" s="78"/>
      <c r="J87" s="77"/>
      <c r="K87" s="78"/>
      <c r="L87" s="76"/>
    </row>
    <row r="88" s="72" customFormat="true" ht="15" hidden="false" customHeight="true" outlineLevel="0" collapsed="false">
      <c r="H88" s="77"/>
      <c r="I88" s="78"/>
      <c r="J88" s="77"/>
      <c r="K88" s="78"/>
      <c r="L88" s="76"/>
    </row>
    <row r="89" s="72" customFormat="true" ht="15" hidden="false" customHeight="true" outlineLevel="0" collapsed="false">
      <c r="H89" s="77"/>
      <c r="I89" s="78"/>
      <c r="J89" s="77"/>
      <c r="K89" s="78"/>
      <c r="L89" s="76"/>
    </row>
    <row r="90" s="72" customFormat="true" ht="15" hidden="false" customHeight="true" outlineLevel="0" collapsed="false">
      <c r="H90" s="77"/>
      <c r="I90" s="78"/>
      <c r="J90" s="77"/>
      <c r="K90" s="78"/>
      <c r="L90" s="76"/>
    </row>
    <row r="91" s="72" customFormat="true" ht="15" hidden="false" customHeight="true" outlineLevel="0" collapsed="false">
      <c r="H91" s="77"/>
      <c r="I91" s="78"/>
      <c r="J91" s="77"/>
      <c r="K91" s="78"/>
      <c r="L91" s="76"/>
    </row>
    <row r="92" s="72" customFormat="true" ht="15" hidden="false" customHeight="true" outlineLevel="0" collapsed="false">
      <c r="H92" s="77"/>
      <c r="I92" s="78"/>
      <c r="J92" s="77"/>
      <c r="K92" s="78"/>
      <c r="L92" s="76"/>
    </row>
    <row r="93" s="72" customFormat="true" ht="15" hidden="false" customHeight="true" outlineLevel="0" collapsed="false">
      <c r="H93" s="77"/>
      <c r="I93" s="78"/>
      <c r="J93" s="77"/>
      <c r="K93" s="78"/>
      <c r="L93" s="76"/>
    </row>
    <row r="94" s="72" customFormat="true" ht="15" hidden="false" customHeight="true" outlineLevel="0" collapsed="false">
      <c r="H94" s="77"/>
      <c r="I94" s="78"/>
      <c r="J94" s="77"/>
      <c r="K94" s="78"/>
      <c r="L94" s="76"/>
    </row>
    <row r="95" s="72" customFormat="true" ht="15" hidden="false" customHeight="true" outlineLevel="0" collapsed="false">
      <c r="H95" s="77"/>
      <c r="I95" s="78"/>
      <c r="J95" s="77"/>
      <c r="K95" s="78"/>
      <c r="L95" s="76"/>
    </row>
    <row r="96" s="72" customFormat="true" ht="15" hidden="false" customHeight="true" outlineLevel="0" collapsed="false">
      <c r="H96" s="77"/>
      <c r="I96" s="78"/>
      <c r="J96" s="77"/>
      <c r="K96" s="78"/>
      <c r="L96" s="76"/>
    </row>
    <row r="97" s="72" customFormat="true" ht="15" hidden="false" customHeight="true" outlineLevel="0" collapsed="false">
      <c r="H97" s="77"/>
      <c r="I97" s="78"/>
      <c r="J97" s="77"/>
      <c r="K97" s="78"/>
      <c r="L97" s="76"/>
    </row>
    <row r="98" s="72" customFormat="true" ht="15" hidden="false" customHeight="true" outlineLevel="0" collapsed="false">
      <c r="H98" s="77"/>
      <c r="I98" s="78"/>
      <c r="J98" s="77"/>
      <c r="K98" s="78"/>
      <c r="L98" s="76"/>
    </row>
    <row r="99" s="72" customFormat="true" ht="15" hidden="false" customHeight="true" outlineLevel="0" collapsed="false">
      <c r="H99" s="77"/>
      <c r="I99" s="78"/>
      <c r="J99" s="77"/>
      <c r="K99" s="78"/>
      <c r="L99" s="76"/>
    </row>
    <row r="100" s="72" customFormat="true" ht="15" hidden="false" customHeight="true" outlineLevel="0" collapsed="false">
      <c r="H100" s="77"/>
      <c r="I100" s="78"/>
      <c r="J100" s="77"/>
      <c r="K100" s="78"/>
      <c r="L100" s="76"/>
    </row>
    <row r="101" s="72" customFormat="true" ht="15" hidden="false" customHeight="true" outlineLevel="0" collapsed="false">
      <c r="H101" s="77"/>
      <c r="I101" s="78"/>
      <c r="J101" s="77"/>
      <c r="K101" s="78"/>
      <c r="L101" s="76"/>
    </row>
    <row r="102" s="72" customFormat="true" ht="15" hidden="false" customHeight="true" outlineLevel="0" collapsed="false">
      <c r="H102" s="77"/>
      <c r="I102" s="78"/>
      <c r="J102" s="77"/>
      <c r="K102" s="78"/>
      <c r="L102" s="76"/>
    </row>
    <row r="103" s="72" customFormat="true" ht="15" hidden="false" customHeight="true" outlineLevel="0" collapsed="false">
      <c r="H103" s="77"/>
      <c r="I103" s="78"/>
      <c r="J103" s="77"/>
      <c r="K103" s="78"/>
      <c r="L103" s="76"/>
    </row>
    <row r="104" s="72" customFormat="true" ht="15" hidden="false" customHeight="true" outlineLevel="0" collapsed="false">
      <c r="H104" s="77"/>
      <c r="I104" s="78"/>
      <c r="J104" s="77"/>
      <c r="K104" s="78"/>
      <c r="L104" s="76"/>
    </row>
    <row r="105" s="72" customFormat="true" ht="15" hidden="false" customHeight="true" outlineLevel="0" collapsed="false">
      <c r="H105" s="77"/>
      <c r="I105" s="78"/>
      <c r="J105" s="77"/>
      <c r="K105" s="78"/>
      <c r="L105" s="76"/>
    </row>
    <row r="106" s="72" customFormat="true" ht="15" hidden="false" customHeight="true" outlineLevel="0" collapsed="false">
      <c r="H106" s="77"/>
      <c r="I106" s="78"/>
      <c r="J106" s="77"/>
      <c r="K106" s="78"/>
      <c r="L106" s="76"/>
    </row>
    <row r="107" s="72" customFormat="true" ht="15" hidden="false" customHeight="true" outlineLevel="0" collapsed="false">
      <c r="H107" s="77"/>
      <c r="I107" s="78"/>
      <c r="J107" s="77"/>
      <c r="K107" s="78"/>
      <c r="L107" s="76"/>
    </row>
    <row r="108" s="72" customFormat="true" ht="15" hidden="false" customHeight="true" outlineLevel="0" collapsed="false">
      <c r="H108" s="77"/>
      <c r="I108" s="78"/>
      <c r="J108" s="77"/>
      <c r="K108" s="78"/>
      <c r="L108" s="76"/>
    </row>
    <row r="109" s="72" customFormat="true" ht="15" hidden="false" customHeight="true" outlineLevel="0" collapsed="false">
      <c r="H109" s="77"/>
      <c r="I109" s="78"/>
      <c r="J109" s="77"/>
      <c r="K109" s="78"/>
      <c r="L109" s="76"/>
    </row>
    <row r="110" s="72" customFormat="true" ht="15" hidden="false" customHeight="true" outlineLevel="0" collapsed="false">
      <c r="H110" s="77"/>
      <c r="I110" s="78"/>
      <c r="J110" s="77"/>
      <c r="K110" s="78"/>
      <c r="L110" s="76"/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true"/>
  </sheetPr>
  <dimension ref="B1:AE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3.5" zeroHeight="false" outlineLevelRow="0" outlineLevelCol="0"/>
  <cols>
    <col collapsed="false" customWidth="false" hidden="false" outlineLevel="0" max="1" min="1" style="118" width="9.14"/>
    <col collapsed="false" customWidth="true" hidden="false" outlineLevel="0" max="2" min="2" style="118" width="53.57"/>
    <col collapsed="false" customWidth="true" hidden="false" outlineLevel="0" max="3" min="3" style="118" width="11.43"/>
    <col collapsed="false" customWidth="true" hidden="false" outlineLevel="0" max="4" min="4" style="118" width="15"/>
    <col collapsed="false" customWidth="true" hidden="false" outlineLevel="0" max="5" min="5" style="118" width="15.43"/>
    <col collapsed="false" customWidth="true" hidden="false" outlineLevel="0" max="6" min="6" style="118" width="8.85"/>
    <col collapsed="false" customWidth="true" hidden="false" outlineLevel="0" max="7" min="7" style="118" width="14.57"/>
    <col collapsed="false" customWidth="true" hidden="false" outlineLevel="0" max="8" min="8" style="118" width="7.85"/>
    <col collapsed="false" customWidth="true" hidden="false" outlineLevel="0" max="9" min="9" style="118" width="17.14"/>
    <col collapsed="false" customWidth="true" hidden="false" outlineLevel="0" max="10" min="10" style="118" width="19.14"/>
    <col collapsed="false" customWidth="true" hidden="false" outlineLevel="0" max="11" min="11" style="118" width="2.57"/>
    <col collapsed="false" customWidth="true" hidden="false" outlineLevel="0" max="12" min="12" style="118" width="17.43"/>
    <col collapsed="false" customWidth="true" hidden="false" outlineLevel="0" max="13" min="13" style="118" width="15"/>
    <col collapsed="false" customWidth="true" hidden="false" outlineLevel="0" max="15" min="14" style="118" width="12.85"/>
    <col collapsed="false" customWidth="true" hidden="false" outlineLevel="0" max="16" min="16" style="118" width="19.43"/>
    <col collapsed="false" customWidth="true" hidden="false" outlineLevel="0" max="17" min="17" style="118" width="24.43"/>
    <col collapsed="false" customWidth="true" hidden="false" outlineLevel="0" max="18" min="18" style="118" width="8.43"/>
    <col collapsed="false" customWidth="true" hidden="false" outlineLevel="0" max="19" min="19" style="118" width="25.42"/>
    <col collapsed="false" customWidth="true" hidden="false" outlineLevel="0" max="20" min="20" style="118" width="5"/>
    <col collapsed="false" customWidth="true" hidden="false" outlineLevel="0" max="21" min="21" style="118" width="16.43"/>
    <col collapsed="false" customWidth="true" hidden="false" outlineLevel="0" max="22" min="22" style="118" width="10.43"/>
    <col collapsed="false" customWidth="true" hidden="false" outlineLevel="0" max="23" min="23" style="118" width="11.43"/>
    <col collapsed="false" customWidth="true" hidden="false" outlineLevel="0" max="24" min="24" style="118" width="11.85"/>
    <col collapsed="false" customWidth="false" hidden="false" outlineLevel="0" max="1024" min="25" style="118" width="9.14"/>
  </cols>
  <sheetData>
    <row r="1" customFormat="false" ht="21.75" hidden="false" customHeight="true" outlineLevel="0" collapsed="false"/>
    <row r="2" s="119" customFormat="true" ht="18.75" hidden="false" customHeight="true" outlineLevel="0" collapsed="false">
      <c r="B2" s="120" t="s">
        <v>61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</row>
    <row r="3" customFormat="false" ht="13.5" hidden="false" customHeight="true" outlineLevel="0" collapsed="false">
      <c r="P3" s="121"/>
      <c r="Q3" s="121"/>
    </row>
    <row r="4" customFormat="false" ht="18" hidden="false" customHeight="true" outlineLevel="0" collapsed="false">
      <c r="B4" s="122" t="s">
        <v>62</v>
      </c>
      <c r="C4" s="122"/>
      <c r="D4" s="122"/>
      <c r="E4" s="122"/>
      <c r="G4" s="122" t="s">
        <v>63</v>
      </c>
      <c r="H4" s="122"/>
      <c r="I4" s="122"/>
      <c r="J4" s="122"/>
      <c r="L4" s="123" t="s">
        <v>64</v>
      </c>
      <c r="M4" s="124"/>
      <c r="N4" s="124"/>
      <c r="O4" s="124"/>
      <c r="P4" s="125" t="s">
        <v>65</v>
      </c>
      <c r="Q4" s="126" t="s">
        <v>66</v>
      </c>
      <c r="S4" s="122" t="s">
        <v>67</v>
      </c>
      <c r="T4" s="122"/>
      <c r="U4" s="122"/>
      <c r="V4" s="122"/>
      <c r="W4" s="122"/>
    </row>
    <row r="5" customFormat="false" ht="13.5" hidden="false" customHeight="true" outlineLevel="0" collapsed="false">
      <c r="B5" s="127" t="s">
        <v>68</v>
      </c>
      <c r="E5" s="128"/>
      <c r="G5" s="127" t="s">
        <v>69</v>
      </c>
      <c r="I5" s="103" t="e">
        <f aca="false">Loan/PP</f>
        <v>#DIV/0!</v>
      </c>
      <c r="J5" s="129" t="n">
        <f aca="false">IFERROR(MROUND(MIN(PP*$J$13,$J$12/$J$14,-PV($J$8*365/360/12,$J$9*12,$J$12/$J$15/12)),10000),0)</f>
        <v>0</v>
      </c>
      <c r="L5" s="130" t="s">
        <v>70</v>
      </c>
      <c r="M5" s="131" t="s">
        <v>71</v>
      </c>
      <c r="N5" s="131" t="s">
        <v>72</v>
      </c>
      <c r="O5" s="131" t="s">
        <v>40</v>
      </c>
      <c r="P5" s="131" t="s">
        <v>73</v>
      </c>
      <c r="Q5" s="132" t="s">
        <v>73</v>
      </c>
      <c r="S5" s="133" t="s">
        <v>74</v>
      </c>
      <c r="T5" s="134"/>
      <c r="U5" s="131" t="s">
        <v>75</v>
      </c>
      <c r="V5" s="134" t="s">
        <v>76</v>
      </c>
      <c r="W5" s="135" t="s">
        <v>77</v>
      </c>
    </row>
    <row r="6" customFormat="false" ht="13.5" hidden="false" customHeight="true" outlineLevel="0" collapsed="false">
      <c r="B6" s="127" t="s">
        <v>78</v>
      </c>
      <c r="E6" s="128"/>
      <c r="G6" s="127" t="s">
        <v>79</v>
      </c>
      <c r="J6" s="136" t="n">
        <f aca="false">PMT(J8*365/360/12,J9*12,-J5)</f>
        <v>-0</v>
      </c>
      <c r="L6" s="137" t="s">
        <v>80</v>
      </c>
      <c r="M6" s="103" t="e">
        <f aca="false">N6/Units</f>
        <v>#DIV/0!</v>
      </c>
      <c r="N6" s="138" t="n">
        <f aca="false">'Consolated RR'!O5</f>
        <v>0</v>
      </c>
      <c r="O6" s="139" t="str">
        <f aca="false">'Consolated RR'!P5</f>
        <v>-</v>
      </c>
      <c r="P6" s="140" t="str">
        <f aca="false">'Consolated RR'!Q5</f>
        <v>-</v>
      </c>
      <c r="Q6" s="141" t="str">
        <f aca="false">'Consolated RR'!S5</f>
        <v>-</v>
      </c>
      <c r="S6" s="142" t="s">
        <v>81</v>
      </c>
      <c r="T6" s="143"/>
      <c r="U6" s="144" t="e">
        <f aca="false">V6/Units</f>
        <v>#DIV/0!</v>
      </c>
      <c r="V6" s="145" t="e">
        <f aca="false" t="array" ref="V6:V6">SUM('Cash Flows - Strike'!U16:AF16+'Cash Flows - Strike'!U17:AF17)</f>
        <v>#DIV/0!</v>
      </c>
      <c r="W6" s="146" t="n">
        <f aca="false" t="array" ref="W6:W6">SUM('Cash Flows - Strike'!BQ16:CB16+'Cash Flows - Strike'!BQ17:CB17)</f>
        <v>0</v>
      </c>
    </row>
    <row r="7" customFormat="false" ht="13.5" hidden="false" customHeight="true" outlineLevel="0" collapsed="false">
      <c r="B7" s="147" t="s">
        <v>82</v>
      </c>
      <c r="C7" s="148"/>
      <c r="D7" s="148"/>
      <c r="E7" s="149"/>
      <c r="G7" s="127" t="s">
        <v>83</v>
      </c>
      <c r="J7" s="150" t="n">
        <f aca="false">E20</f>
        <v>10</v>
      </c>
      <c r="L7" s="151" t="s">
        <v>52</v>
      </c>
      <c r="M7" s="103" t="e">
        <f aca="false">N7/Units</f>
        <v>#DIV/0!</v>
      </c>
      <c r="N7" s="152" t="n">
        <f aca="false">'Consolated RR'!O6</f>
        <v>0</v>
      </c>
      <c r="O7" s="152" t="str">
        <f aca="false">'Consolated RR'!P6</f>
        <v>-</v>
      </c>
      <c r="P7" s="153" t="str">
        <f aca="false">'Consolated RR'!Q6</f>
        <v>-</v>
      </c>
      <c r="Q7" s="129" t="str">
        <f aca="false">'Consolated RR'!S6</f>
        <v>-</v>
      </c>
      <c r="S7" s="154" t="s">
        <v>84</v>
      </c>
      <c r="U7" s="103" t="e">
        <f aca="false">V7/V6</f>
        <v>#DIV/0!</v>
      </c>
      <c r="V7" s="155" t="n">
        <f aca="false">SUM('Cash Flows - Strike'!U18:AF18)</f>
        <v>0</v>
      </c>
      <c r="W7" s="156" t="n">
        <f aca="false">SUM('Cash Flows - Strike'!BQ18:CB18)</f>
        <v>0</v>
      </c>
    </row>
    <row r="8" customFormat="false" ht="13.5" hidden="false" customHeight="true" outlineLevel="0" collapsed="false">
      <c r="B8" s="127" t="s">
        <v>85</v>
      </c>
      <c r="E8" s="157" t="e">
        <f aca="false">PP</f>
        <v>#DIV/0!</v>
      </c>
      <c r="G8" s="127" t="s">
        <v>86</v>
      </c>
      <c r="J8" s="158" t="n">
        <v>0.02</v>
      </c>
      <c r="L8" s="151" t="s">
        <v>53</v>
      </c>
      <c r="M8" s="103" t="e">
        <f aca="false">N8/Units</f>
        <v>#DIV/0!</v>
      </c>
      <c r="N8" s="152" t="n">
        <f aca="false">'Consolated RR'!O7</f>
        <v>0</v>
      </c>
      <c r="O8" s="152" t="str">
        <f aca="false">'Consolated RR'!P7</f>
        <v>-</v>
      </c>
      <c r="P8" s="153" t="str">
        <f aca="false">'Consolated RR'!Q7</f>
        <v>-</v>
      </c>
      <c r="Q8" s="129" t="str">
        <f aca="false">'Consolated RR'!S7</f>
        <v>-</v>
      </c>
      <c r="S8" s="159" t="s">
        <v>87</v>
      </c>
      <c r="T8" s="148"/>
      <c r="U8" s="103" t="e">
        <f aca="false">V8/V6</f>
        <v>#DIV/0!</v>
      </c>
      <c r="V8" s="160" t="n">
        <f aca="false">SUM('Cash Flows - Strike'!U19:AF19)</f>
        <v>0</v>
      </c>
      <c r="W8" s="161" t="n">
        <f aca="false">SUM('Cash Flows - Strike'!BQ19:CB19)</f>
        <v>0</v>
      </c>
    </row>
    <row r="9" customFormat="false" ht="13.5" hidden="false" customHeight="true" outlineLevel="0" collapsed="false">
      <c r="B9" s="127" t="s">
        <v>88</v>
      </c>
      <c r="E9" s="162" t="n">
        <f aca="false">Units</f>
        <v>0</v>
      </c>
      <c r="G9" s="127" t="s">
        <v>89</v>
      </c>
      <c r="J9" s="163" t="n">
        <v>30</v>
      </c>
      <c r="L9" s="151" t="s">
        <v>54</v>
      </c>
      <c r="M9" s="103" t="e">
        <f aca="false">N9/Units</f>
        <v>#DIV/0!</v>
      </c>
      <c r="N9" s="152" t="n">
        <f aca="false">'Consolated RR'!O8</f>
        <v>0</v>
      </c>
      <c r="O9" s="152" t="str">
        <f aca="false">'Consolated RR'!P8</f>
        <v>-</v>
      </c>
      <c r="P9" s="153" t="str">
        <f aca="false">'Consolated RR'!Q8</f>
        <v>-</v>
      </c>
      <c r="Q9" s="129" t="str">
        <f aca="false">'Consolated RR'!S8</f>
        <v>-</v>
      </c>
      <c r="S9" s="164" t="s">
        <v>90</v>
      </c>
      <c r="T9" s="165"/>
      <c r="U9" s="103" t="e">
        <f aca="false">V9/V6</f>
        <v>#DIV/0!</v>
      </c>
      <c r="V9" s="166" t="e">
        <f aca="false">SUM('Cash Flows - Strike'!U20:AF20)</f>
        <v>#DIV/0!</v>
      </c>
      <c r="W9" s="167" t="n">
        <f aca="false">SUM('Cash Flows - Strike'!BQ20:CB20)</f>
        <v>0</v>
      </c>
    </row>
    <row r="10" customFormat="false" ht="13.5" hidden="false" customHeight="true" outlineLevel="0" collapsed="false">
      <c r="B10" s="127" t="s">
        <v>91</v>
      </c>
      <c r="E10" s="157" t="e">
        <f aca="false">E8/E9</f>
        <v>#DIV/0!</v>
      </c>
      <c r="G10" s="127" t="s">
        <v>92</v>
      </c>
      <c r="I10" s="168" t="n">
        <v>0.005</v>
      </c>
      <c r="J10" s="136" t="n">
        <f aca="false">I10*$J$5</f>
        <v>0</v>
      </c>
      <c r="L10" s="169" t="s">
        <v>55</v>
      </c>
      <c r="M10" s="103" t="e">
        <f aca="false">N10/Units</f>
        <v>#DIV/0!</v>
      </c>
      <c r="N10" s="170" t="n">
        <f aca="false">'Consolated RR'!O9</f>
        <v>0</v>
      </c>
      <c r="O10" s="170" t="str">
        <f aca="false">'Consolated RR'!P9</f>
        <v>-</v>
      </c>
      <c r="P10" s="171" t="str">
        <f aca="false">'Consolated RR'!Q9</f>
        <v>-</v>
      </c>
      <c r="Q10" s="172" t="str">
        <f aca="false">'Consolated RR'!S9</f>
        <v>-</v>
      </c>
      <c r="S10" s="154" t="s">
        <v>93</v>
      </c>
      <c r="U10" s="103"/>
      <c r="V10" s="173" t="n">
        <f aca="false">SUM('Cash Flows - Strike'!U23:AF23)</f>
        <v>0</v>
      </c>
      <c r="W10" s="174" t="n">
        <f aca="false">SUM('Cash Flows - Strike'!BQ23:CB23)</f>
        <v>0</v>
      </c>
      <c r="X10" s="173"/>
    </row>
    <row r="11" customFormat="false" ht="13.5" hidden="false" customHeight="true" outlineLevel="0" collapsed="false">
      <c r="B11" s="127" t="s">
        <v>94</v>
      </c>
      <c r="E11" s="175" t="e">
        <f aca="false">M29</f>
        <v>#DIV/0!</v>
      </c>
      <c r="G11" s="176" t="s">
        <v>95</v>
      </c>
      <c r="H11" s="177"/>
      <c r="I11" s="178"/>
      <c r="J11" s="179"/>
      <c r="L11" s="180" t="s">
        <v>96</v>
      </c>
      <c r="M11" s="103" t="e">
        <f aca="false">N11/Units</f>
        <v>#DIV/0!</v>
      </c>
      <c r="N11" s="181" t="n">
        <f aca="false">SUM(N6:N10)</f>
        <v>0</v>
      </c>
      <c r="O11" s="182" t="e">
        <f aca="false">SUMPRODUCT($O$6:$O$10,$N$6:$N$10)/$N$11</f>
        <v>#DIV/0!</v>
      </c>
      <c r="P11" s="183" t="e">
        <f aca="false">SUMPRODUCT($P$6:$P$10,$N$6:$N$10)/$N$11</f>
        <v>#DIV/0!</v>
      </c>
      <c r="Q11" s="184" t="e">
        <f aca="false">SUMPRODUCT($Q$6:$Q$10,$N$6:$N$10)/$N$11</f>
        <v>#DIV/0!</v>
      </c>
      <c r="S11" s="159" t="s">
        <v>97</v>
      </c>
      <c r="T11" s="148"/>
      <c r="U11" s="185"/>
      <c r="V11" s="186" t="n">
        <f aca="false">SUM('Cash Flows - Strike'!U24:AF24)</f>
        <v>0</v>
      </c>
      <c r="W11" s="187" t="n">
        <f aca="false">SUM('Cash Flows - Strike'!BQ24:CB24)</f>
        <v>0</v>
      </c>
    </row>
    <row r="12" customFormat="false" ht="15" hidden="false" customHeight="true" outlineLevel="0" collapsed="false">
      <c r="B12" s="147" t="s">
        <v>98</v>
      </c>
      <c r="C12" s="148"/>
      <c r="D12" s="148"/>
      <c r="E12" s="103" t="e">
        <f aca="false">V14</f>
        <v>#DIV/0!</v>
      </c>
      <c r="G12" s="188" t="s">
        <v>99</v>
      </c>
      <c r="H12" s="189"/>
      <c r="I12" s="190"/>
      <c r="J12" s="191" t="e">
        <f aca="false">'Cash Flows - Strike'!$G$44</f>
        <v>#DIV/0!</v>
      </c>
      <c r="S12" s="147" t="s">
        <v>100</v>
      </c>
      <c r="T12" s="148"/>
      <c r="U12" s="144" t="e">
        <f aca="false">V12/Units</f>
        <v>#DIV/0!</v>
      </c>
      <c r="V12" s="160" t="e">
        <f aca="false">V9+V10+V11</f>
        <v>#DIV/0!</v>
      </c>
      <c r="W12" s="161" t="n">
        <f aca="false">W9+W10+W11</f>
        <v>0</v>
      </c>
    </row>
    <row r="13" customFormat="false" ht="15" hidden="false" customHeight="true" outlineLevel="0" collapsed="false">
      <c r="G13" s="192" t="s">
        <v>101</v>
      </c>
      <c r="H13" s="193"/>
      <c r="J13" s="194" t="n">
        <v>0.6</v>
      </c>
      <c r="L13" s="122" t="s">
        <v>102</v>
      </c>
      <c r="M13" s="122"/>
      <c r="N13" s="122"/>
      <c r="O13" s="122"/>
      <c r="P13" s="122"/>
      <c r="Q13" s="122"/>
      <c r="S13" s="127" t="s">
        <v>103</v>
      </c>
      <c r="U13" s="144" t="e">
        <f aca="false">V13/Units</f>
        <v>#DIV/0!</v>
      </c>
      <c r="V13" s="155" t="e">
        <f aca="false">SUM('Cash Flows - Strike'!U42:AF42)</f>
        <v>#DIV/0!</v>
      </c>
      <c r="W13" s="156" t="n">
        <f aca="false">SUM('Cash Flows - Strike'!BQ42:CB42)</f>
        <v>0</v>
      </c>
    </row>
    <row r="14" customFormat="false" ht="15" hidden="false" customHeight="true" outlineLevel="0" collapsed="false">
      <c r="B14" s="122" t="s">
        <v>104</v>
      </c>
      <c r="C14" s="122"/>
      <c r="D14" s="122"/>
      <c r="E14" s="122"/>
      <c r="G14" s="188" t="s">
        <v>105</v>
      </c>
      <c r="H14" s="189"/>
      <c r="I14" s="189"/>
      <c r="J14" s="195" t="n">
        <v>0.09</v>
      </c>
      <c r="L14" s="196" t="s">
        <v>106</v>
      </c>
      <c r="M14" s="197" t="s">
        <v>107</v>
      </c>
      <c r="N14" s="197" t="s">
        <v>108</v>
      </c>
      <c r="O14" s="197" t="s">
        <v>97</v>
      </c>
      <c r="P14" s="197" t="s">
        <v>109</v>
      </c>
      <c r="Q14" s="198" t="s">
        <v>110</v>
      </c>
      <c r="S14" s="199" t="s">
        <v>111</v>
      </c>
      <c r="T14" s="200"/>
      <c r="U14" s="200"/>
      <c r="V14" s="103" t="e">
        <f aca="false">V13/V12</f>
        <v>#DIV/0!</v>
      </c>
      <c r="W14" s="103" t="e">
        <f aca="false">W13/W12</f>
        <v>#DIV/0!</v>
      </c>
    </row>
    <row r="15" customFormat="false" ht="13.5" hidden="false" customHeight="true" outlineLevel="0" collapsed="false">
      <c r="B15" s="127" t="s">
        <v>112</v>
      </c>
      <c r="E15" s="201" t="n">
        <v>45566</v>
      </c>
      <c r="G15" s="202" t="s">
        <v>113</v>
      </c>
      <c r="H15" s="203"/>
      <c r="I15" s="203"/>
      <c r="J15" s="204" t="n">
        <v>1.2</v>
      </c>
      <c r="L15" s="205" t="n">
        <v>1</v>
      </c>
      <c r="M15" s="206" t="n">
        <v>0</v>
      </c>
      <c r="N15" s="207" t="n">
        <v>0</v>
      </c>
      <c r="O15" s="207" t="n">
        <v>0</v>
      </c>
      <c r="P15" s="207" t="n">
        <v>0</v>
      </c>
      <c r="Q15" s="208" t="n">
        <v>0</v>
      </c>
      <c r="S15" s="209" t="s">
        <v>99</v>
      </c>
      <c r="T15" s="210"/>
      <c r="U15" s="211" t="e">
        <f aca="false">V15/Units</f>
        <v>#DIV/0!</v>
      </c>
      <c r="V15" s="212" t="e">
        <f aca="false">V12-V13</f>
        <v>#DIV/0!</v>
      </c>
      <c r="W15" s="213" t="n">
        <f aca="false">W12-W13</f>
        <v>0</v>
      </c>
    </row>
    <row r="16" customFormat="false" ht="13.5" hidden="false" customHeight="true" outlineLevel="0" collapsed="false">
      <c r="B16" s="127" t="s">
        <v>85</v>
      </c>
      <c r="C16" s="214"/>
      <c r="E16" s="129" t="e">
        <f aca="false">Y1NOI/Inputs!E18</f>
        <v>#DIV/0!</v>
      </c>
      <c r="G16" s="215" t="s">
        <v>114</v>
      </c>
      <c r="H16" s="216"/>
      <c r="I16" s="217"/>
      <c r="J16" s="218"/>
      <c r="L16" s="205" t="n">
        <f aca="false">++L15+1</f>
        <v>2</v>
      </c>
      <c r="M16" s="219" t="n">
        <v>0</v>
      </c>
      <c r="N16" s="220" t="n">
        <v>0</v>
      </c>
      <c r="O16" s="220" t="n">
        <v>0</v>
      </c>
      <c r="P16" s="220" t="n">
        <v>0</v>
      </c>
      <c r="Q16" s="221" t="n">
        <v>0</v>
      </c>
      <c r="S16" s="164" t="s">
        <v>115</v>
      </c>
      <c r="T16" s="165"/>
      <c r="U16" s="148"/>
      <c r="V16" s="103" t="e">
        <f aca="false">V15/PP</f>
        <v>#DIV/0!</v>
      </c>
      <c r="W16" s="103" t="e">
        <f aca="false">W15/PP</f>
        <v>#DIV/0!</v>
      </c>
    </row>
    <row r="17" customFormat="false" ht="13.5" hidden="false" customHeight="true" outlineLevel="0" collapsed="false">
      <c r="B17" s="127" t="s">
        <v>116</v>
      </c>
      <c r="D17" s="222" t="n">
        <v>0.02</v>
      </c>
      <c r="E17" s="129" t="e">
        <f aca="false">$D$17*PP</f>
        <v>#DIV/0!</v>
      </c>
      <c r="L17" s="205" t="n">
        <f aca="false">++L16+1</f>
        <v>3</v>
      </c>
      <c r="M17" s="219" t="n">
        <v>0</v>
      </c>
      <c r="N17" s="220" t="n">
        <v>0</v>
      </c>
      <c r="O17" s="220" t="n">
        <v>0</v>
      </c>
      <c r="P17" s="220" t="n">
        <v>0</v>
      </c>
      <c r="Q17" s="221" t="n">
        <v>0</v>
      </c>
    </row>
    <row r="18" customFormat="false" ht="15" hidden="false" customHeight="true" outlineLevel="0" collapsed="false">
      <c r="B18" s="127" t="s">
        <v>117</v>
      </c>
      <c r="E18" s="158" t="n">
        <v>0.02</v>
      </c>
      <c r="G18" s="122" t="s">
        <v>118</v>
      </c>
      <c r="H18" s="122"/>
      <c r="I18" s="122"/>
      <c r="J18" s="122"/>
      <c r="L18" s="223" t="n">
        <f aca="false">++L17+1</f>
        <v>4</v>
      </c>
      <c r="M18" s="224" t="n">
        <f aca="false">M17</f>
        <v>0</v>
      </c>
      <c r="N18" s="225" t="n">
        <f aca="false">N17</f>
        <v>0</v>
      </c>
      <c r="O18" s="225" t="n">
        <f aca="false">O17</f>
        <v>0</v>
      </c>
      <c r="P18" s="225" t="n">
        <f aca="false">P17</f>
        <v>0</v>
      </c>
      <c r="Q18" s="226" t="n">
        <f aca="false">Q17</f>
        <v>0</v>
      </c>
      <c r="S18" s="122" t="s">
        <v>119</v>
      </c>
      <c r="T18" s="122"/>
      <c r="U18" s="122"/>
      <c r="V18" s="122"/>
      <c r="W18" s="122"/>
    </row>
    <row r="19" customFormat="false" ht="13.5" hidden="false" customHeight="true" outlineLevel="0" collapsed="false">
      <c r="B19" s="151" t="s">
        <v>120</v>
      </c>
      <c r="E19" s="158" t="n">
        <f aca="false">E18-0.01</f>
        <v>0.01</v>
      </c>
      <c r="G19" s="127" t="s">
        <v>88</v>
      </c>
      <c r="J19" s="227" t="n">
        <f aca="false">$N$11</f>
        <v>0</v>
      </c>
      <c r="L19" s="223" t="n">
        <f aca="false">++L18+1</f>
        <v>5</v>
      </c>
      <c r="M19" s="224" t="n">
        <f aca="false">M18</f>
        <v>0</v>
      </c>
      <c r="N19" s="225" t="n">
        <f aca="false">N18</f>
        <v>0</v>
      </c>
      <c r="O19" s="225" t="n">
        <f aca="false">O18</f>
        <v>0</v>
      </c>
      <c r="P19" s="225" t="n">
        <f aca="false">P18</f>
        <v>0</v>
      </c>
      <c r="Q19" s="226" t="n">
        <f aca="false">Q18</f>
        <v>0</v>
      </c>
      <c r="S19" s="228"/>
      <c r="T19" s="134" t="s">
        <v>121</v>
      </c>
      <c r="U19" s="134" t="s">
        <v>122</v>
      </c>
      <c r="V19" s="134" t="s">
        <v>123</v>
      </c>
      <c r="W19" s="135" t="s">
        <v>124</v>
      </c>
    </row>
    <row r="20" customFormat="false" ht="13.5" hidden="false" customHeight="true" outlineLevel="0" collapsed="false">
      <c r="B20" s="127" t="s">
        <v>125</v>
      </c>
      <c r="D20" s="229"/>
      <c r="E20" s="230" t="n">
        <v>10</v>
      </c>
      <c r="G20" s="127" t="s">
        <v>126</v>
      </c>
      <c r="J20" s="231" t="e">
        <f aca="false">J21/J19</f>
        <v>#DIV/0!</v>
      </c>
      <c r="L20" s="223" t="n">
        <f aca="false">++L19+1</f>
        <v>6</v>
      </c>
      <c r="M20" s="224" t="n">
        <f aca="false">M19</f>
        <v>0</v>
      </c>
      <c r="N20" s="225" t="n">
        <f aca="false">N19</f>
        <v>0</v>
      </c>
      <c r="O20" s="225" t="n">
        <f aca="false">O19</f>
        <v>0</v>
      </c>
      <c r="P20" s="225" t="n">
        <f aca="false">P19</f>
        <v>0</v>
      </c>
      <c r="Q20" s="226" t="n">
        <f aca="false">Q19</f>
        <v>0</v>
      </c>
      <c r="S20" s="232" t="s">
        <v>127</v>
      </c>
      <c r="T20" s="206" t="n">
        <v>0.05</v>
      </c>
      <c r="U20" s="233"/>
      <c r="V20" s="206" t="n">
        <v>0.2</v>
      </c>
      <c r="W20" s="234" t="n">
        <f aca="false">1-V20</f>
        <v>0.8</v>
      </c>
    </row>
    <row r="21" customFormat="false" ht="13.5" hidden="false" customHeight="true" outlineLevel="0" collapsed="false">
      <c r="B21" s="147" t="s">
        <v>128</v>
      </c>
      <c r="C21" s="148"/>
      <c r="D21" s="235" t="n">
        <v>0.02</v>
      </c>
      <c r="E21" s="172" t="n">
        <f aca="false">-INDEX('Cash Flows - Strike'!$F$55:$P$55,MATCH(Hold,'Cash Flows - Strike'!$F$51:$P$51))</f>
        <v>-0</v>
      </c>
      <c r="G21" s="127" t="s">
        <v>129</v>
      </c>
      <c r="J21" s="231" t="e">
        <f aca="false">$N$11*$O$11</f>
        <v>#DIV/0!</v>
      </c>
      <c r="L21" s="223" t="n">
        <f aca="false">++L20+1</f>
        <v>7</v>
      </c>
      <c r="M21" s="224" t="n">
        <f aca="false">M20</f>
        <v>0</v>
      </c>
      <c r="N21" s="225" t="n">
        <f aca="false">N20</f>
        <v>0</v>
      </c>
      <c r="O21" s="225" t="n">
        <f aca="false">O20</f>
        <v>0</v>
      </c>
      <c r="P21" s="225" t="n">
        <f aca="false">P20</f>
        <v>0</v>
      </c>
      <c r="Q21" s="226" t="n">
        <f aca="false">Q20</f>
        <v>0</v>
      </c>
      <c r="S21" s="236" t="n">
        <v>1</v>
      </c>
      <c r="T21" s="219" t="n">
        <v>0.1</v>
      </c>
      <c r="U21" s="219" t="n">
        <v>0.15</v>
      </c>
      <c r="V21" s="237" t="n">
        <f aca="false">$V$20+$W$20*U21</f>
        <v>0.32</v>
      </c>
      <c r="W21" s="238" t="n">
        <f aca="false">1-V21</f>
        <v>0.68</v>
      </c>
    </row>
    <row r="22" customFormat="false" ht="13.5" hidden="false" customHeight="true" outlineLevel="0" collapsed="false">
      <c r="G22" s="127" t="s">
        <v>130</v>
      </c>
      <c r="J22" s="239" t="e">
        <f aca="false">$P$11</f>
        <v>#DIV/0!</v>
      </c>
      <c r="L22" s="223" t="n">
        <f aca="false">++L21+1</f>
        <v>8</v>
      </c>
      <c r="M22" s="224" t="n">
        <f aca="false">M21</f>
        <v>0</v>
      </c>
      <c r="N22" s="225" t="n">
        <f aca="false">N21</f>
        <v>0</v>
      </c>
      <c r="O22" s="225" t="n">
        <f aca="false">O21</f>
        <v>0</v>
      </c>
      <c r="P22" s="225" t="n">
        <f aca="false">P21</f>
        <v>0</v>
      </c>
      <c r="Q22" s="226" t="n">
        <f aca="false">Q21</f>
        <v>0</v>
      </c>
      <c r="S22" s="236" t="n">
        <v>2</v>
      </c>
      <c r="T22" s="219" t="n">
        <v>0.15</v>
      </c>
      <c r="U22" s="219" t="n">
        <v>0.2</v>
      </c>
      <c r="V22" s="237" t="n">
        <f aca="false">$V$20+$W$20*U22</f>
        <v>0.36</v>
      </c>
      <c r="W22" s="238" t="n">
        <f aca="false">1-V22</f>
        <v>0.64</v>
      </c>
    </row>
    <row r="23" customFormat="false" ht="15" hidden="false" customHeight="true" outlineLevel="0" collapsed="false">
      <c r="B23" s="122" t="s">
        <v>131</v>
      </c>
      <c r="C23" s="122"/>
      <c r="D23" s="122"/>
      <c r="E23" s="122"/>
      <c r="G23" s="127" t="s">
        <v>16</v>
      </c>
      <c r="J23" s="221" t="n">
        <v>0</v>
      </c>
      <c r="L23" s="223" t="n">
        <f aca="false">++L22+1</f>
        <v>9</v>
      </c>
      <c r="M23" s="224" t="n">
        <f aca="false">M22</f>
        <v>0</v>
      </c>
      <c r="N23" s="225" t="n">
        <f aca="false">N22</f>
        <v>0</v>
      </c>
      <c r="O23" s="225" t="n">
        <f aca="false">O22</f>
        <v>0</v>
      </c>
      <c r="P23" s="225" t="n">
        <f aca="false">P22</f>
        <v>0</v>
      </c>
      <c r="Q23" s="226" t="n">
        <f aca="false">Q22</f>
        <v>0</v>
      </c>
      <c r="S23" s="240" t="n">
        <v>3</v>
      </c>
      <c r="T23" s="241"/>
      <c r="U23" s="242" t="n">
        <v>0.3</v>
      </c>
      <c r="V23" s="243" t="n">
        <f aca="false">$V$20+$W$20*U23</f>
        <v>0.44</v>
      </c>
      <c r="W23" s="244" t="n">
        <f aca="false">1-V23</f>
        <v>0.56</v>
      </c>
    </row>
    <row r="24" customFormat="false" ht="13.5" hidden="false" customHeight="true" outlineLevel="0" collapsed="false">
      <c r="B24" s="245"/>
      <c r="C24" s="246" t="s">
        <v>132</v>
      </c>
      <c r="D24" s="246" t="s">
        <v>133</v>
      </c>
      <c r="E24" s="247" t="s">
        <v>134</v>
      </c>
      <c r="G24" s="248" t="s">
        <v>97</v>
      </c>
      <c r="H24" s="249"/>
      <c r="I24" s="250" t="s">
        <v>135</v>
      </c>
      <c r="J24" s="251" t="s">
        <v>136</v>
      </c>
      <c r="L24" s="223" t="n">
        <f aca="false">++L23+1</f>
        <v>10</v>
      </c>
      <c r="M24" s="224" t="n">
        <f aca="false">M23</f>
        <v>0</v>
      </c>
      <c r="N24" s="225" t="n">
        <f aca="false">N23</f>
        <v>0</v>
      </c>
      <c r="O24" s="225" t="n">
        <f aca="false">O23</f>
        <v>0</v>
      </c>
      <c r="P24" s="225" t="n">
        <f aca="false">P23</f>
        <v>0</v>
      </c>
      <c r="Q24" s="226" t="n">
        <f aca="false">Q23</f>
        <v>0</v>
      </c>
    </row>
    <row r="25" customFormat="false" ht="15" hidden="false" customHeight="true" outlineLevel="0" collapsed="false">
      <c r="B25" s="232" t="s">
        <v>137</v>
      </c>
      <c r="C25" s="252" t="e">
        <f aca="false">E25/$E$9</f>
        <v>#DIV/0!</v>
      </c>
      <c r="D25" s="253" t="e">
        <f aca="false">E25/$E$28</f>
        <v>#DIV/0!</v>
      </c>
      <c r="E25" s="254" t="n">
        <f aca="false">Loan</f>
        <v>0</v>
      </c>
      <c r="G25" s="127" t="s">
        <v>138</v>
      </c>
      <c r="I25" s="255" t="n">
        <v>0</v>
      </c>
      <c r="J25" s="256" t="n">
        <v>0</v>
      </c>
      <c r="L25" s="257" t="n">
        <f aca="false">++L24+1</f>
        <v>11</v>
      </c>
      <c r="M25" s="258" t="n">
        <f aca="false">M24</f>
        <v>0</v>
      </c>
      <c r="N25" s="259" t="n">
        <f aca="false">N24</f>
        <v>0</v>
      </c>
      <c r="O25" s="259" t="n">
        <f aca="false">O24</f>
        <v>0</v>
      </c>
      <c r="P25" s="259" t="n">
        <f aca="false">P24</f>
        <v>0</v>
      </c>
      <c r="Q25" s="260" t="n">
        <f aca="false">Q24</f>
        <v>0</v>
      </c>
      <c r="S25" s="122" t="s">
        <v>139</v>
      </c>
      <c r="T25" s="122"/>
      <c r="U25" s="122"/>
    </row>
    <row r="26" customFormat="false" ht="13.5" hidden="false" customHeight="true" outlineLevel="0" collapsed="false">
      <c r="B26" s="261" t="s">
        <v>140</v>
      </c>
      <c r="C26" s="173" t="e">
        <f aca="false">E26/$E$9</f>
        <v>#DIV/0!</v>
      </c>
      <c r="D26" s="262" t="e">
        <f aca="false">E26/$E$28</f>
        <v>#DIV/0!</v>
      </c>
      <c r="E26" s="136" t="e">
        <f aca="false">($E$36-$E$25)*$V$20</f>
        <v>#DIV/0!</v>
      </c>
      <c r="G26" s="147" t="s">
        <v>97</v>
      </c>
      <c r="H26" s="148"/>
      <c r="I26" s="263"/>
      <c r="J26" s="264"/>
      <c r="P26" s="173"/>
      <c r="S26" s="265" t="s">
        <v>141</v>
      </c>
      <c r="T26" s="266"/>
      <c r="U26" s="267" t="n">
        <f aca="false">Hold</f>
        <v>10</v>
      </c>
    </row>
    <row r="27" customFormat="false" ht="15" hidden="false" customHeight="true" outlineLevel="0" collapsed="false">
      <c r="B27" s="268" t="s">
        <v>142</v>
      </c>
      <c r="C27" s="186" t="e">
        <f aca="false">E27/$E$9</f>
        <v>#DIV/0!</v>
      </c>
      <c r="D27" s="269" t="e">
        <f aca="false">E27/$E$28</f>
        <v>#DIV/0!</v>
      </c>
      <c r="E27" s="270" t="e">
        <f aca="false">($E$36-$E$25)*$W$20</f>
        <v>#DIV/0!</v>
      </c>
      <c r="L27" s="122" t="s">
        <v>143</v>
      </c>
      <c r="M27" s="122"/>
      <c r="N27" s="122"/>
      <c r="O27" s="122"/>
      <c r="P27" s="122"/>
      <c r="Q27" s="122"/>
      <c r="S27" s="127" t="s">
        <v>121</v>
      </c>
      <c r="U27" s="271" t="e">
        <f aca="false">'Cash Flows - Strike'!D60</f>
        <v>#VALUE!</v>
      </c>
    </row>
    <row r="28" customFormat="false" ht="15" hidden="false" customHeight="true" outlineLevel="0" collapsed="false">
      <c r="B28" s="209" t="s">
        <v>144</v>
      </c>
      <c r="C28" s="272" t="e">
        <f aca="false">E28/$E$9</f>
        <v>#DIV/0!</v>
      </c>
      <c r="D28" s="273" t="e">
        <f aca="false">E28/$E$28</f>
        <v>#DIV/0!</v>
      </c>
      <c r="E28" s="274" t="e">
        <f aca="false">SUM(E25:E27)</f>
        <v>#DIV/0!</v>
      </c>
      <c r="G28" s="122" t="s">
        <v>103</v>
      </c>
      <c r="H28" s="122"/>
      <c r="I28" s="122"/>
      <c r="J28" s="122"/>
      <c r="L28" s="196" t="s">
        <v>106</v>
      </c>
      <c r="M28" s="134" t="s">
        <v>99</v>
      </c>
      <c r="N28" s="134" t="s">
        <v>145</v>
      </c>
      <c r="O28" s="134" t="s">
        <v>146</v>
      </c>
      <c r="P28" s="134" t="s">
        <v>147</v>
      </c>
      <c r="Q28" s="135" t="s">
        <v>115</v>
      </c>
      <c r="S28" s="127" t="s">
        <v>148</v>
      </c>
      <c r="U28" s="275" t="e">
        <f aca="false">'Cash Flows - Strike'!D61</f>
        <v>#DIV/0!</v>
      </c>
    </row>
    <row r="29" customFormat="false" ht="13.5" hidden="false" customHeight="true" outlineLevel="0" collapsed="false">
      <c r="G29" s="228"/>
      <c r="H29" s="276"/>
      <c r="I29" s="277" t="s">
        <v>149</v>
      </c>
      <c r="J29" s="278" t="s">
        <v>150</v>
      </c>
      <c r="L29" s="279" t="n">
        <v>1</v>
      </c>
      <c r="M29" s="280" t="e">
        <f aca="false">INDEX('Cash Flows - Strike'!$G$44:$P$44,MATCH(Inputs!L29,'Cash Flows - Strike'!$G$2:$P$2))</f>
        <v>#DIV/0!</v>
      </c>
      <c r="N29" s="233"/>
      <c r="O29" s="281" t="e">
        <f aca="false">M29/$E$19</f>
        <v>#DIV/0!</v>
      </c>
      <c r="P29" s="282" t="e">
        <f aca="false">M29/$E$28</f>
        <v>#DIV/0!</v>
      </c>
      <c r="Q29" s="283" t="e">
        <f aca="false">M29/PP</f>
        <v>#DIV/0!</v>
      </c>
      <c r="S29" s="127" t="s">
        <v>151</v>
      </c>
      <c r="U29" s="284" t="n">
        <f aca="false">'Cash Flows - Strike'!D62</f>
        <v>0</v>
      </c>
    </row>
    <row r="30" customFormat="false" ht="15" hidden="false" customHeight="true" outlineLevel="0" collapsed="false">
      <c r="B30" s="122" t="s">
        <v>152</v>
      </c>
      <c r="C30" s="122"/>
      <c r="D30" s="122"/>
      <c r="E30" s="122"/>
      <c r="G30" s="127" t="s">
        <v>153</v>
      </c>
      <c r="I30" s="255" t="n">
        <v>0</v>
      </c>
      <c r="J30" s="285" t="n">
        <v>0</v>
      </c>
      <c r="L30" s="205" t="n">
        <f aca="false">L29+1</f>
        <v>2</v>
      </c>
      <c r="M30" s="286" t="n">
        <f aca="false">INDEX('Cash Flows - Strike'!$G$44:$P$44,MATCH(Inputs!L30,'Cash Flows - Strike'!$G$2:$P$2))</f>
        <v>0</v>
      </c>
      <c r="N30" s="287" t="e">
        <f aca="false">(M30-M29)/M29</f>
        <v>#DIV/0!</v>
      </c>
      <c r="O30" s="281" t="n">
        <f aca="false">M30/$E$19</f>
        <v>0</v>
      </c>
      <c r="P30" s="288" t="e">
        <f aca="false">M30/$E$28</f>
        <v>#DIV/0!</v>
      </c>
      <c r="Q30" s="289" t="e">
        <f aca="false">M30/PP</f>
        <v>#DIV/0!</v>
      </c>
      <c r="S30" s="248" t="s">
        <v>154</v>
      </c>
      <c r="T30" s="249"/>
      <c r="U30" s="290"/>
    </row>
    <row r="31" customFormat="false" ht="13.5" hidden="false" customHeight="true" outlineLevel="0" collapsed="false">
      <c r="B31" s="245"/>
      <c r="C31" s="246" t="s">
        <v>132</v>
      </c>
      <c r="D31" s="246" t="s">
        <v>133</v>
      </c>
      <c r="E31" s="247" t="s">
        <v>134</v>
      </c>
      <c r="G31" s="127" t="s">
        <v>155</v>
      </c>
      <c r="I31" s="255" t="n">
        <v>0</v>
      </c>
      <c r="J31" s="285" t="n">
        <v>0</v>
      </c>
      <c r="L31" s="205" t="n">
        <f aca="false">L30+1</f>
        <v>3</v>
      </c>
      <c r="M31" s="286" t="n">
        <f aca="false">INDEX('Cash Flows - Strike'!$G$44:$P$44,MATCH(Inputs!L31,'Cash Flows - Strike'!$G$2:$P$2))</f>
        <v>0</v>
      </c>
      <c r="N31" s="287" t="e">
        <f aca="false">(M31-M30)/M30</f>
        <v>#DIV/0!</v>
      </c>
      <c r="O31" s="281" t="n">
        <f aca="false">M31/$E$19</f>
        <v>0</v>
      </c>
      <c r="P31" s="288" t="e">
        <f aca="false">M31/$E$28</f>
        <v>#DIV/0!</v>
      </c>
      <c r="Q31" s="289" t="e">
        <f aca="false">M31/PP</f>
        <v>#DIV/0!</v>
      </c>
      <c r="S31" s="232" t="s">
        <v>121</v>
      </c>
      <c r="T31" s="143"/>
      <c r="U31" s="291" t="e">
        <f aca="false">'Cash Flows - Strike'!D85</f>
        <v>#VALUE!</v>
      </c>
    </row>
    <row r="32" customFormat="false" ht="13.5" hidden="false" customHeight="true" outlineLevel="0" collapsed="false">
      <c r="B32" s="232" t="s">
        <v>156</v>
      </c>
      <c r="C32" s="252" t="e">
        <f aca="false">E32/$E$9</f>
        <v>#DIV/0!</v>
      </c>
      <c r="D32" s="253" t="e">
        <f aca="false">E32/$E$36</f>
        <v>#DIV/0!</v>
      </c>
      <c r="E32" s="254" t="e">
        <f aca="false">PP</f>
        <v>#DIV/0!</v>
      </c>
      <c r="G32" s="127" t="s">
        <v>157</v>
      </c>
      <c r="I32" s="255" t="n">
        <v>0</v>
      </c>
      <c r="J32" s="285" t="n">
        <v>0</v>
      </c>
      <c r="L32" s="205" t="n">
        <f aca="false">L31+1</f>
        <v>4</v>
      </c>
      <c r="M32" s="286" t="n">
        <f aca="false">INDEX('Cash Flows - Strike'!$G$44:$P$44,MATCH(Inputs!L32,'Cash Flows - Strike'!$G$2:$P$2))</f>
        <v>0</v>
      </c>
      <c r="N32" s="287" t="e">
        <f aca="false">(M32-M31)/M31</f>
        <v>#DIV/0!</v>
      </c>
      <c r="O32" s="281" t="n">
        <f aca="false">M32/$E$19</f>
        <v>0</v>
      </c>
      <c r="P32" s="288" t="e">
        <f aca="false">M32/$E$28</f>
        <v>#DIV/0!</v>
      </c>
      <c r="Q32" s="289" t="e">
        <f aca="false">M32/PP</f>
        <v>#DIV/0!</v>
      </c>
      <c r="S32" s="127" t="s">
        <v>148</v>
      </c>
      <c r="U32" s="275" t="e">
        <f aca="false">'Cash Flows - Strike'!D86</f>
        <v>#DIV/0!</v>
      </c>
    </row>
    <row r="33" customFormat="false" ht="13.5" hidden="false" customHeight="true" outlineLevel="0" collapsed="false">
      <c r="B33" s="127" t="s">
        <v>158</v>
      </c>
      <c r="C33" s="173" t="e">
        <f aca="false">E33/$E$9</f>
        <v>#DIV/0!</v>
      </c>
      <c r="D33" s="262" t="e">
        <f aca="false">E33/$E$36</f>
        <v>#DIV/0!</v>
      </c>
      <c r="E33" s="129" t="n">
        <f aca="false">N50+Q50</f>
        <v>0</v>
      </c>
      <c r="G33" s="127" t="s">
        <v>159</v>
      </c>
      <c r="I33" s="255" t="n">
        <v>0</v>
      </c>
      <c r="J33" s="285" t="n">
        <v>0</v>
      </c>
      <c r="L33" s="205" t="n">
        <f aca="false">L32+1</f>
        <v>5</v>
      </c>
      <c r="M33" s="286" t="n">
        <f aca="false">INDEX('Cash Flows - Strike'!$G$44:$P$44,MATCH(Inputs!L33,'Cash Flows - Strike'!$G$2:$P$2))</f>
        <v>0</v>
      </c>
      <c r="N33" s="287" t="e">
        <f aca="false">(M33-M32)/M32</f>
        <v>#DIV/0!</v>
      </c>
      <c r="O33" s="281" t="n">
        <f aca="false">M33/$E$19</f>
        <v>0</v>
      </c>
      <c r="P33" s="288" t="e">
        <f aca="false">M33/$E$28</f>
        <v>#DIV/0!</v>
      </c>
      <c r="Q33" s="289" t="e">
        <f aca="false">M33/PP</f>
        <v>#DIV/0!</v>
      </c>
      <c r="S33" s="147" t="s">
        <v>151</v>
      </c>
      <c r="T33" s="148"/>
      <c r="U33" s="292" t="n">
        <f aca="false">'Cash Flows - Strike'!D87</f>
        <v>0</v>
      </c>
    </row>
    <row r="34" customFormat="false" ht="13.5" hidden="false" customHeight="true" outlineLevel="0" collapsed="false">
      <c r="B34" s="127" t="s">
        <v>116</v>
      </c>
      <c r="C34" s="173" t="e">
        <f aca="false">E34/$E$9</f>
        <v>#DIV/0!</v>
      </c>
      <c r="D34" s="262" t="e">
        <f aca="false">E34/$E$36</f>
        <v>#DIV/0!</v>
      </c>
      <c r="E34" s="136" t="e">
        <f aca="false">ClosingCosts</f>
        <v>#DIV/0!</v>
      </c>
      <c r="G34" s="127" t="s">
        <v>160</v>
      </c>
      <c r="I34" s="255" t="n">
        <v>0</v>
      </c>
      <c r="J34" s="285" t="n">
        <v>0</v>
      </c>
      <c r="L34" s="293" t="n">
        <f aca="false">L33+1</f>
        <v>6</v>
      </c>
      <c r="M34" s="294" t="n">
        <f aca="false">INDEX('Cash Flows - Strike'!$G$44:$P$44,MATCH(Inputs!L34,'Cash Flows - Strike'!$G$2:$P$2))</f>
        <v>0</v>
      </c>
      <c r="N34" s="295" t="e">
        <f aca="false">(M34-M33)/M33</f>
        <v>#DIV/0!</v>
      </c>
      <c r="O34" s="296" t="n">
        <f aca="false">M34/$E$19</f>
        <v>0</v>
      </c>
      <c r="P34" s="297" t="e">
        <f aca="false">M34/$E$28</f>
        <v>#DIV/0!</v>
      </c>
      <c r="Q34" s="298" t="e">
        <f aca="false">M34/PP</f>
        <v>#DIV/0!</v>
      </c>
    </row>
    <row r="35" customFormat="false" ht="15" hidden="false" customHeight="true" outlineLevel="0" collapsed="false">
      <c r="B35" s="147" t="s">
        <v>161</v>
      </c>
      <c r="C35" s="186" t="e">
        <f aca="false">E35/$E$9</f>
        <v>#DIV/0!</v>
      </c>
      <c r="D35" s="269" t="e">
        <f aca="false">E35/$E$36</f>
        <v>#DIV/0!</v>
      </c>
      <c r="E35" s="270" t="n">
        <f aca="false">FinancingFees</f>
        <v>0</v>
      </c>
      <c r="G35" s="127" t="s">
        <v>162</v>
      </c>
      <c r="I35" s="255" t="n">
        <v>0</v>
      </c>
      <c r="J35" s="285" t="n">
        <v>0</v>
      </c>
      <c r="L35" s="299"/>
      <c r="M35" s="286"/>
      <c r="N35" s="287"/>
      <c r="O35" s="300"/>
      <c r="P35" s="288"/>
      <c r="Q35" s="301"/>
      <c r="S35" s="122" t="s">
        <v>163</v>
      </c>
      <c r="T35" s="122"/>
      <c r="U35" s="122"/>
    </row>
    <row r="36" customFormat="false" ht="15" hidden="false" customHeight="true" outlineLevel="0" collapsed="false">
      <c r="B36" s="209" t="s">
        <v>144</v>
      </c>
      <c r="C36" s="272" t="e">
        <f aca="false">E36/$E$9</f>
        <v>#DIV/0!</v>
      </c>
      <c r="D36" s="273" t="e">
        <f aca="false">E36/$E$36</f>
        <v>#DIV/0!</v>
      </c>
      <c r="E36" s="274" t="e">
        <f aca="false">SUM(E32:E35)</f>
        <v>#DIV/0!</v>
      </c>
      <c r="G36" s="127" t="s">
        <v>164</v>
      </c>
      <c r="I36" s="255" t="n">
        <v>0</v>
      </c>
      <c r="J36" s="285" t="n">
        <v>0</v>
      </c>
      <c r="L36" s="122" t="s">
        <v>143</v>
      </c>
      <c r="M36" s="122"/>
      <c r="N36" s="122"/>
      <c r="O36" s="122"/>
      <c r="P36" s="122"/>
      <c r="Q36" s="122"/>
      <c r="R36" s="302"/>
      <c r="S36" s="265" t="s">
        <v>165</v>
      </c>
      <c r="T36" s="266"/>
      <c r="U36" s="267" t="n">
        <f aca="false">Hold</f>
        <v>10</v>
      </c>
    </row>
    <row r="37" customFormat="false" ht="13.5" hidden="false" customHeight="true" outlineLevel="0" collapsed="false">
      <c r="G37" s="127" t="s">
        <v>166</v>
      </c>
      <c r="I37" s="255" t="n">
        <v>0</v>
      </c>
      <c r="J37" s="285" t="n">
        <v>0</v>
      </c>
      <c r="L37" s="303" t="s">
        <v>167</v>
      </c>
      <c r="M37" s="304" t="s">
        <v>168</v>
      </c>
      <c r="N37" s="305" t="s">
        <v>169</v>
      </c>
      <c r="O37" s="305" t="s">
        <v>170</v>
      </c>
      <c r="P37" s="305" t="s">
        <v>171</v>
      </c>
      <c r="Q37" s="306" t="s">
        <v>172</v>
      </c>
      <c r="R37" s="307"/>
      <c r="S37" s="308" t="s">
        <v>121</v>
      </c>
      <c r="T37" s="309"/>
      <c r="U37" s="310" t="e">
        <f aca="false">'Cash Flows - Strike'!D101</f>
        <v>#N/A</v>
      </c>
    </row>
    <row r="38" customFormat="false" ht="15" hidden="false" customHeight="true" outlineLevel="0" collapsed="false">
      <c r="B38" s="122" t="s">
        <v>173</v>
      </c>
      <c r="C38" s="122"/>
      <c r="D38" s="122"/>
      <c r="E38" s="122"/>
      <c r="G38" s="127" t="s">
        <v>174</v>
      </c>
      <c r="I38" s="255" t="n">
        <v>0</v>
      </c>
      <c r="J38" s="285" t="n">
        <f aca="false">I38/12</f>
        <v>0</v>
      </c>
      <c r="L38" s="311" t="e">
        <f aca="false">('Cash Flows - Strike'!$E$44/Inputs!Q38)</f>
        <v>#DIV/0!</v>
      </c>
      <c r="M38" s="312" t="e">
        <f aca="false">$E$11/Q38</f>
        <v>#DIV/0!</v>
      </c>
      <c r="N38" s="280" t="e">
        <f aca="false">M38/$E$9</f>
        <v>#DIV/0!</v>
      </c>
      <c r="O38" s="313" t="e">
        <f aca="false">M38/$J$21</f>
        <v>#DIV/0!</v>
      </c>
      <c r="P38" s="103" t="e">
        <f aca="false">'Cash Flows - Strike'!$E$44/Inputs!M38</f>
        <v>#DIV/0!</v>
      </c>
      <c r="Q38" s="314" t="n">
        <f aca="false">Q40-0.5%</f>
        <v>0.015</v>
      </c>
      <c r="R38" s="315"/>
      <c r="S38" s="308" t="s">
        <v>148</v>
      </c>
      <c r="T38" s="309"/>
      <c r="U38" s="316" t="e">
        <f aca="false">'Cash Flows - Strike'!D102</f>
        <v>#DIV/0!</v>
      </c>
    </row>
    <row r="39" customFormat="false" ht="13.5" hidden="false" customHeight="true" outlineLevel="0" collapsed="false">
      <c r="B39" s="127" t="s">
        <v>175</v>
      </c>
      <c r="E39" s="136" t="n">
        <f aca="false">SUMIFS('Cash Flows - Strike'!$G$44:$P$44,'Cash Flows - Strike'!$G$2:$P$2,Hold)</f>
        <v>0</v>
      </c>
      <c r="G39" s="127" t="s">
        <v>176</v>
      </c>
      <c r="I39" s="255" t="n">
        <v>0</v>
      </c>
      <c r="J39" s="285" t="e">
        <f aca="false">(I39*(1+0.03%))/Units</f>
        <v>#DIV/0!</v>
      </c>
      <c r="L39" s="317" t="e">
        <f aca="false">('Cash Flows - Strike'!$E$44/Inputs!Q39)</f>
        <v>#DIV/0!</v>
      </c>
      <c r="M39" s="318" t="e">
        <f aca="false">$E$11/Q39</f>
        <v>#DIV/0!</v>
      </c>
      <c r="N39" s="286" t="e">
        <f aca="false">M39/$E$9</f>
        <v>#DIV/0!</v>
      </c>
      <c r="O39" s="319" t="e">
        <f aca="false">M39/$J$21</f>
        <v>#DIV/0!</v>
      </c>
      <c r="P39" s="103" t="e">
        <f aca="false">'Cash Flows - Strike'!$E$44/Inputs!M39</f>
        <v>#DIV/0!</v>
      </c>
      <c r="Q39" s="320" t="n">
        <f aca="false">Q40-0.25%</f>
        <v>0.0175</v>
      </c>
      <c r="R39" s="315"/>
      <c r="S39" s="308" t="s">
        <v>151</v>
      </c>
      <c r="T39" s="309"/>
      <c r="U39" s="321" t="n">
        <f aca="false">'Cash Flows - Strike'!D100</f>
        <v>0</v>
      </c>
    </row>
    <row r="40" customFormat="false" ht="13.5" hidden="false" customHeight="true" outlineLevel="0" collapsed="false">
      <c r="B40" s="127" t="s">
        <v>177</v>
      </c>
      <c r="E40" s="289" t="n">
        <f aca="false">$E$19</f>
        <v>0.01</v>
      </c>
      <c r="G40" s="127" t="s">
        <v>178</v>
      </c>
      <c r="I40" s="255" t="n">
        <v>0</v>
      </c>
      <c r="J40" s="285" t="n">
        <v>0</v>
      </c>
      <c r="L40" s="322" t="e">
        <f aca="false">('Cash Flows - Strike'!$E$44/Inputs!Q40)</f>
        <v>#DIV/0!</v>
      </c>
      <c r="M40" s="323" t="e">
        <f aca="false">$E$11/Q40</f>
        <v>#DIV/0!</v>
      </c>
      <c r="N40" s="324" t="e">
        <f aca="false">M40/$E$9</f>
        <v>#DIV/0!</v>
      </c>
      <c r="O40" s="325" t="e">
        <f aca="false">M40/$J$21</f>
        <v>#DIV/0!</v>
      </c>
      <c r="P40" s="103" t="e">
        <f aca="false">'Cash Flows - Strike'!$E$44/Inputs!M40</f>
        <v>#DIV/0!</v>
      </c>
      <c r="Q40" s="326" t="n">
        <f aca="false">E18</f>
        <v>0.02</v>
      </c>
      <c r="R40" s="327"/>
      <c r="S40" s="248" t="s">
        <v>179</v>
      </c>
      <c r="T40" s="249"/>
      <c r="U40" s="290"/>
    </row>
    <row r="41" customFormat="false" ht="13.5" hidden="false" customHeight="true" outlineLevel="0" collapsed="false">
      <c r="B41" s="328" t="s">
        <v>180</v>
      </c>
      <c r="C41" s="329"/>
      <c r="D41" s="330" t="e">
        <f aca="false">E41/Units</f>
        <v>#DIV/0!</v>
      </c>
      <c r="E41" s="331" t="n">
        <f aca="false">SUMIFS('Cash Flows - Strike'!G45:$P$45,'Cash Flows - Strike'!$G$2:$P$2,Hold)</f>
        <v>0</v>
      </c>
      <c r="G41" s="127" t="s">
        <v>181</v>
      </c>
      <c r="I41" s="255" t="n">
        <v>0</v>
      </c>
      <c r="J41" s="285" t="n">
        <v>0</v>
      </c>
      <c r="L41" s="317" t="e">
        <f aca="false">('Cash Flows - Strike'!$E$44/Inputs!Q41)</f>
        <v>#DIV/0!</v>
      </c>
      <c r="M41" s="318" t="e">
        <f aca="false">$E$11/Q41</f>
        <v>#DIV/0!</v>
      </c>
      <c r="N41" s="286" t="e">
        <f aca="false">M41/$E$9</f>
        <v>#DIV/0!</v>
      </c>
      <c r="O41" s="319" t="e">
        <f aca="false">M41/$J$21</f>
        <v>#DIV/0!</v>
      </c>
      <c r="P41" s="103" t="e">
        <f aca="false">'Cash Flows - Strike'!$E$44/Inputs!M41</f>
        <v>#DIV/0!</v>
      </c>
      <c r="Q41" s="320" t="n">
        <f aca="false">Q40+0.25%</f>
        <v>0.0225</v>
      </c>
      <c r="R41" s="315"/>
      <c r="S41" s="308" t="s">
        <v>121</v>
      </c>
      <c r="T41" s="309"/>
      <c r="U41" s="310" t="e">
        <f aca="false">'Cash Flows - Strike'!D109</f>
        <v>#N/A</v>
      </c>
    </row>
    <row r="42" customFormat="false" ht="13.5" hidden="false" customHeight="true" outlineLevel="0" collapsed="false">
      <c r="B42" s="127" t="s">
        <v>182</v>
      </c>
      <c r="E42" s="136" t="n">
        <f aca="false">SUMIFS('Cash Flows - Strike'!$G$66:$P$66,'Cash Flows - Strike'!$G$2:$P$2,Hold)</f>
        <v>0</v>
      </c>
      <c r="G42" s="127" t="s">
        <v>183</v>
      </c>
      <c r="H42" s="332" t="n">
        <v>0.05</v>
      </c>
      <c r="I42" s="255" t="n">
        <v>0</v>
      </c>
      <c r="J42" s="333" t="e">
        <f aca="false">(('Cash Flows - Strike'!G20+'Cash Flows - Strike'!G25)*Inputs!H42)/Units</f>
        <v>#DIV/0!</v>
      </c>
      <c r="L42" s="334" t="e">
        <f aca="false">('Cash Flows - Strike'!$E$44/Inputs!Q42)</f>
        <v>#DIV/0!</v>
      </c>
      <c r="M42" s="335" t="e">
        <f aca="false">$E$11/Q42</f>
        <v>#DIV/0!</v>
      </c>
      <c r="N42" s="294" t="e">
        <f aca="false">M42/$E$9</f>
        <v>#DIV/0!</v>
      </c>
      <c r="O42" s="336" t="e">
        <f aca="false">M42/$J$21</f>
        <v>#DIV/0!</v>
      </c>
      <c r="P42" s="103" t="e">
        <f aca="false">'Cash Flows - Strike'!$E$44/Inputs!M42</f>
        <v>#DIV/0!</v>
      </c>
      <c r="Q42" s="337" t="n">
        <f aca="false">Q40+0.5%</f>
        <v>0.025</v>
      </c>
      <c r="R42" s="315"/>
      <c r="S42" s="308" t="s">
        <v>148</v>
      </c>
      <c r="T42" s="309"/>
      <c r="U42" s="316" t="e">
        <f aca="false">'Cash Flows - Strike'!D110</f>
        <v>#DIV/0!</v>
      </c>
    </row>
    <row r="43" customFormat="false" ht="13.5" hidden="false" customHeight="true" outlineLevel="0" collapsed="false">
      <c r="B43" s="147" t="s">
        <v>184</v>
      </c>
      <c r="C43" s="148"/>
      <c r="D43" s="148"/>
      <c r="E43" s="270" t="n">
        <f aca="false">E41-E42</f>
        <v>0</v>
      </c>
      <c r="G43" s="147" t="s">
        <v>185</v>
      </c>
      <c r="H43" s="148"/>
      <c r="I43" s="263" t="n">
        <v>0</v>
      </c>
      <c r="J43" s="285" t="n">
        <v>0</v>
      </c>
      <c r="L43" s="299"/>
      <c r="M43" s="286"/>
      <c r="N43" s="287"/>
      <c r="O43" s="300"/>
      <c r="P43" s="288"/>
      <c r="Q43" s="301"/>
      <c r="S43" s="338" t="s">
        <v>151</v>
      </c>
      <c r="T43" s="339"/>
      <c r="U43" s="340" t="n">
        <f aca="false">'Cash Flows - Strike'!D108</f>
        <v>0</v>
      </c>
    </row>
    <row r="44" customFormat="false" ht="15" hidden="false" customHeight="true" outlineLevel="0" collapsed="false">
      <c r="G44" s="209" t="s">
        <v>186</v>
      </c>
      <c r="H44" s="210"/>
      <c r="I44" s="341" t="n">
        <f aca="false">SUM(I30:I43)</f>
        <v>0</v>
      </c>
      <c r="J44" s="342" t="e">
        <f aca="false">J45*12</f>
        <v>#DIV/0!</v>
      </c>
      <c r="L44" s="122" t="s">
        <v>187</v>
      </c>
      <c r="M44" s="122"/>
      <c r="N44" s="122"/>
      <c r="O44" s="122"/>
      <c r="P44" s="122"/>
      <c r="Q44" s="122"/>
    </row>
    <row r="45" customFormat="false" ht="13.5" hidden="false" customHeight="true" outlineLevel="0" collapsed="false">
      <c r="G45" s="209" t="s">
        <v>188</v>
      </c>
      <c r="H45" s="210"/>
      <c r="I45" s="341" t="e">
        <f aca="false">I44/Units</f>
        <v>#DIV/0!</v>
      </c>
      <c r="J45" s="342" t="e">
        <f aca="false">SUM(J30:J43)</f>
        <v>#DIV/0!</v>
      </c>
      <c r="L45" s="127" t="s">
        <v>189</v>
      </c>
      <c r="N45" s="343" t="n">
        <v>0</v>
      </c>
      <c r="P45" s="118" t="s">
        <v>190</v>
      </c>
      <c r="Q45" s="256" t="n">
        <v>0</v>
      </c>
    </row>
    <row r="46" customFormat="false" ht="15" hidden="false" customHeight="true" outlineLevel="0" collapsed="false">
      <c r="G46" s="190"/>
      <c r="H46" s="190"/>
      <c r="I46" s="190"/>
      <c r="J46" s="190"/>
      <c r="L46" s="261" t="s">
        <v>191</v>
      </c>
      <c r="N46" s="344" t="n">
        <v>100</v>
      </c>
      <c r="P46" s="118" t="s">
        <v>192</v>
      </c>
      <c r="Q46" s="345" t="e">
        <f aca="false">N46/Units</f>
        <v>#DIV/0!</v>
      </c>
    </row>
    <row r="47" customFormat="false" ht="13.5" hidden="false" customHeight="true" outlineLevel="0" collapsed="false">
      <c r="L47" s="261" t="s">
        <v>193</v>
      </c>
      <c r="N47" s="344" t="n">
        <v>0</v>
      </c>
      <c r="P47" s="118" t="s">
        <v>194</v>
      </c>
      <c r="Q47" s="346" t="e">
        <f aca="false">N47/Units</f>
        <v>#DIV/0!</v>
      </c>
    </row>
    <row r="48" customFormat="false" ht="13.5" hidden="false" customHeight="true" outlineLevel="0" collapsed="false">
      <c r="D48" s="76"/>
      <c r="E48" s="76"/>
      <c r="F48" s="76"/>
      <c r="L48" s="261" t="s">
        <v>195</v>
      </c>
      <c r="N48" s="347" t="n">
        <f aca="false">IFERROR(ROUNDUP(N47/N46,0),0)</f>
        <v>0</v>
      </c>
      <c r="P48" s="348" t="s">
        <v>196</v>
      </c>
      <c r="Q48" s="349" t="n">
        <v>0</v>
      </c>
    </row>
    <row r="49" customFormat="false" ht="13.5" hidden="false" customHeight="true" outlineLevel="0" collapsed="false">
      <c r="D49" s="76"/>
      <c r="E49" s="76"/>
      <c r="F49" s="76"/>
      <c r="L49" s="268" t="s">
        <v>197</v>
      </c>
      <c r="M49" s="148"/>
      <c r="N49" s="350" t="n">
        <f aca="false">N48+N45-1</f>
        <v>-1</v>
      </c>
      <c r="O49" s="148"/>
      <c r="P49" s="351" t="s">
        <v>198</v>
      </c>
      <c r="Q49" s="244" t="str">
        <f aca="false">IFERROR(Q48*12/$Q$45,"-")</f>
        <v>-</v>
      </c>
    </row>
    <row r="50" customFormat="false" ht="13.5" hidden="false" customHeight="true" outlineLevel="0" collapsed="false">
      <c r="D50" s="76"/>
      <c r="E50" s="76"/>
      <c r="F50" s="76"/>
      <c r="L50" s="164" t="s">
        <v>199</v>
      </c>
      <c r="M50" s="165"/>
      <c r="N50" s="352" t="n">
        <f aca="false">Q45*N47</f>
        <v>0</v>
      </c>
      <c r="O50" s="165"/>
      <c r="P50" s="165" t="s">
        <v>200</v>
      </c>
      <c r="Q50" s="353" t="n">
        <v>0</v>
      </c>
    </row>
    <row r="51" customFormat="false" ht="13.5" hidden="false" customHeight="true" outlineLevel="0" collapsed="false">
      <c r="D51" s="76"/>
      <c r="E51" s="76"/>
      <c r="F51" s="76"/>
      <c r="M51" s="354"/>
      <c r="W51" s="118" t="s">
        <v>201</v>
      </c>
    </row>
    <row r="52" customFormat="false" ht="13.5" hidden="false" customHeight="true" outlineLevel="0" collapsed="false">
      <c r="D52" s="76"/>
      <c r="E52" s="76"/>
      <c r="F52" s="76"/>
      <c r="G52" s="118" t="n">
        <v>0</v>
      </c>
      <c r="M52" s="173"/>
    </row>
    <row r="53" customFormat="false" ht="13.5" hidden="false" customHeight="true" outlineLevel="0" collapsed="false">
      <c r="D53" s="76"/>
      <c r="E53" s="76"/>
      <c r="F53" s="76"/>
      <c r="G53" s="118" t="n">
        <v>0</v>
      </c>
      <c r="M53" s="173"/>
    </row>
    <row r="54" customFormat="false" ht="13.5" hidden="false" customHeight="true" outlineLevel="0" collapsed="false">
      <c r="G54" s="118" t="n">
        <v>0</v>
      </c>
    </row>
    <row r="55" customFormat="false" ht="13.5" hidden="false" customHeight="true" outlineLevel="0" collapsed="false">
      <c r="G55" s="118" t="n">
        <v>0</v>
      </c>
    </row>
    <row r="56" customFormat="false" ht="15" hidden="false" customHeight="true" outlineLevel="0" collapsed="false">
      <c r="B56" s="190"/>
      <c r="G56" s="118" t="n">
        <v>0</v>
      </c>
    </row>
    <row r="57" customFormat="false" ht="15" hidden="false" customHeight="true" outlineLevel="0" collapsed="false">
      <c r="B57" s="190"/>
      <c r="G57" s="118" t="n">
        <v>0</v>
      </c>
    </row>
    <row r="58" customFormat="false" ht="15" hidden="false" customHeight="true" outlineLevel="0" collapsed="false">
      <c r="B58" s="190"/>
      <c r="G58" s="118" t="n">
        <v>0</v>
      </c>
    </row>
    <row r="59" customFormat="false" ht="15" hidden="false" customHeight="true" outlineLevel="0" collapsed="false">
      <c r="B59" s="103"/>
      <c r="G59" s="118" t="n">
        <v>0</v>
      </c>
    </row>
    <row r="60" customFormat="false" ht="13.5" hidden="false" customHeight="true" outlineLevel="0" collapsed="false">
      <c r="G60" s="118" t="n">
        <v>0</v>
      </c>
    </row>
    <row r="61" customFormat="false" ht="13.5" hidden="false" customHeight="true" outlineLevel="0" collapsed="false">
      <c r="G61" s="118" t="n">
        <v>0</v>
      </c>
    </row>
    <row r="62" customFormat="false" ht="13.5" hidden="false" customHeight="true" outlineLevel="0" collapsed="false">
      <c r="G62" s="118" t="n">
        <v>0</v>
      </c>
    </row>
    <row r="63" customFormat="false" ht="13.5" hidden="false" customHeight="true" outlineLevel="0" collapsed="false">
      <c r="G63" s="118" t="n">
        <v>0</v>
      </c>
    </row>
    <row r="64" customFormat="false" ht="13.5" hidden="false" customHeight="true" outlineLevel="0" collapsed="false">
      <c r="G64" s="118" t="n">
        <v>0</v>
      </c>
    </row>
    <row r="65" customFormat="false" ht="13.5" hidden="false" customHeight="true" outlineLevel="0" collapsed="false">
      <c r="G65" s="118" t="n">
        <v>0</v>
      </c>
    </row>
    <row r="96" s="148" customFormat="true" ht="13.5" hidden="false" customHeight="true" outlineLevel="0" collapsed="false"/>
    <row r="97" customFormat="false" ht="13.5" hidden="false" customHeight="true" outlineLevel="0" collapsed="false">
      <c r="B97" s="118" t="s">
        <v>202</v>
      </c>
    </row>
    <row r="101" customFormat="false" ht="15" hidden="false" customHeight="true" outlineLevel="0" collapsed="false">
      <c r="B101" s="122" t="s">
        <v>203</v>
      </c>
      <c r="C101" s="122"/>
      <c r="D101" s="122"/>
      <c r="E101" s="122"/>
      <c r="G101" s="122" t="s">
        <v>204</v>
      </c>
      <c r="H101" s="122"/>
      <c r="I101" s="122"/>
      <c r="J101" s="122"/>
    </row>
    <row r="102" customFormat="false" ht="13.5" hidden="false" customHeight="true" outlineLevel="0" collapsed="false">
      <c r="B102" s="245"/>
      <c r="C102" s="246" t="s">
        <v>132</v>
      </c>
      <c r="D102" s="246" t="s">
        <v>133</v>
      </c>
      <c r="E102" s="247" t="s">
        <v>134</v>
      </c>
      <c r="G102" s="127" t="s">
        <v>69</v>
      </c>
      <c r="I102" s="103" t="e">
        <f aca="false">Loan/PP</f>
        <v>#DIV/0!</v>
      </c>
      <c r="J102" s="129" t="n">
        <f aca="false">IFERROR(MROUND(MIN(Inputs!$M$38*$J$13,$J$12/$J$14,-PV($J$8*365/360/12,$J$9*12,$J$12/$J$15/12)),10000),0)</f>
        <v>0</v>
      </c>
    </row>
    <row r="103" customFormat="false" ht="13.5" hidden="false" customHeight="true" outlineLevel="0" collapsed="false">
      <c r="B103" s="232" t="s">
        <v>137</v>
      </c>
      <c r="C103" s="252" t="e">
        <f aca="false">E103/$E$9</f>
        <v>#DIV/0!</v>
      </c>
      <c r="D103" s="253" t="e">
        <f aca="false">E103/$E$106</f>
        <v>#DIV/0!</v>
      </c>
      <c r="E103" s="254" t="n">
        <f aca="false">J102</f>
        <v>0</v>
      </c>
      <c r="G103" s="147" t="s">
        <v>79</v>
      </c>
      <c r="H103" s="148"/>
      <c r="I103" s="148"/>
      <c r="J103" s="270" t="n">
        <f aca="false">PMT(J8*365/360/12,J9*12,-J102)</f>
        <v>-0</v>
      </c>
    </row>
    <row r="104" customFormat="false" ht="13.5" hidden="false" customHeight="true" outlineLevel="0" collapsed="false">
      <c r="B104" s="261" t="s">
        <v>140</v>
      </c>
      <c r="C104" s="173" t="e">
        <f aca="false">E104/$E$9</f>
        <v>#DIV/0!</v>
      </c>
      <c r="D104" s="262" t="e">
        <f aca="false">E104/$E$106</f>
        <v>#DIV/0!</v>
      </c>
      <c r="E104" s="136" t="e">
        <f aca="false">($E$114-$E$103)*$V$20</f>
        <v>#DIV/0!</v>
      </c>
    </row>
    <row r="105" customFormat="false" ht="13.5" hidden="false" customHeight="true" outlineLevel="0" collapsed="false">
      <c r="B105" s="268" t="s">
        <v>142</v>
      </c>
      <c r="C105" s="186" t="e">
        <f aca="false">E105/$E$9</f>
        <v>#DIV/0!</v>
      </c>
      <c r="D105" s="269" t="e">
        <f aca="false">E105/$E$106</f>
        <v>#DIV/0!</v>
      </c>
      <c r="E105" s="270" t="e">
        <f aca="false">($E$114-$E$103)*$W$20</f>
        <v>#DIV/0!</v>
      </c>
    </row>
    <row r="106" customFormat="false" ht="13.5" hidden="false" customHeight="true" outlineLevel="0" collapsed="false">
      <c r="B106" s="209" t="s">
        <v>144</v>
      </c>
      <c r="C106" s="272" t="e">
        <f aca="false">E106/$E$9</f>
        <v>#DIV/0!</v>
      </c>
      <c r="D106" s="273" t="e">
        <f aca="false">E106/$E$106</f>
        <v>#DIV/0!</v>
      </c>
      <c r="E106" s="274" t="e">
        <f aca="false">SUM(E103:E105)</f>
        <v>#DIV/0!</v>
      </c>
    </row>
    <row r="107" customFormat="false" ht="13.5" hidden="false" customHeight="true" outlineLevel="0" collapsed="false">
      <c r="B107" s="355"/>
      <c r="C107" s="356"/>
      <c r="D107" s="357"/>
      <c r="E107" s="358"/>
    </row>
    <row r="108" customFormat="false" ht="15" hidden="false" customHeight="true" outlineLevel="0" collapsed="false">
      <c r="B108" s="122" t="s">
        <v>205</v>
      </c>
      <c r="C108" s="122"/>
      <c r="D108" s="122"/>
      <c r="E108" s="122"/>
    </row>
    <row r="109" customFormat="false" ht="13.5" hidden="false" customHeight="true" outlineLevel="0" collapsed="false">
      <c r="B109" s="245"/>
      <c r="C109" s="246" t="s">
        <v>132</v>
      </c>
      <c r="D109" s="246" t="s">
        <v>133</v>
      </c>
      <c r="E109" s="247" t="s">
        <v>134</v>
      </c>
    </row>
    <row r="110" customFormat="false" ht="13.5" hidden="false" customHeight="true" outlineLevel="0" collapsed="false">
      <c r="B110" s="232" t="s">
        <v>156</v>
      </c>
      <c r="C110" s="252" t="e">
        <f aca="false">E110/$E$9</f>
        <v>#DIV/0!</v>
      </c>
      <c r="D110" s="253" t="e">
        <f aca="false">E110/$E$114</f>
        <v>#DIV/0!</v>
      </c>
      <c r="E110" s="254" t="e">
        <f aca="false">M38</f>
        <v>#DIV/0!</v>
      </c>
    </row>
    <row r="111" customFormat="false" ht="13.5" hidden="false" customHeight="true" outlineLevel="0" collapsed="false">
      <c r="B111" s="127" t="s">
        <v>158</v>
      </c>
      <c r="C111" s="173" t="e">
        <f aca="false">E111/$E$9</f>
        <v>#DIV/0!</v>
      </c>
      <c r="D111" s="262" t="e">
        <f aca="false">E111/$E$114</f>
        <v>#DIV/0!</v>
      </c>
      <c r="E111" s="129" t="n">
        <f aca="false">N50+Q50</f>
        <v>0</v>
      </c>
    </row>
    <row r="112" customFormat="false" ht="13.5" hidden="false" customHeight="true" outlineLevel="0" collapsed="false">
      <c r="B112" s="127" t="s">
        <v>116</v>
      </c>
      <c r="C112" s="173" t="e">
        <f aca="false">E112/$E$9</f>
        <v>#DIV/0!</v>
      </c>
      <c r="D112" s="262" t="e">
        <f aca="false">E112/$E$114</f>
        <v>#DIV/0!</v>
      </c>
      <c r="E112" s="136" t="e">
        <f aca="false">E110*D17</f>
        <v>#DIV/0!</v>
      </c>
    </row>
    <row r="113" customFormat="false" ht="13.5" hidden="false" customHeight="true" outlineLevel="0" collapsed="false">
      <c r="B113" s="147" t="s">
        <v>161</v>
      </c>
      <c r="C113" s="186" t="e">
        <f aca="false">E113/$E$9</f>
        <v>#DIV/0!</v>
      </c>
      <c r="D113" s="269" t="e">
        <f aca="false">E113/$E$114</f>
        <v>#DIV/0!</v>
      </c>
      <c r="E113" s="270" t="n">
        <f aca="false">J102*I10</f>
        <v>0</v>
      </c>
    </row>
    <row r="114" customFormat="false" ht="13.5" hidden="false" customHeight="true" outlineLevel="0" collapsed="false">
      <c r="B114" s="209" t="s">
        <v>144</v>
      </c>
      <c r="C114" s="272" t="e">
        <f aca="false">E114/$E$9</f>
        <v>#DIV/0!</v>
      </c>
      <c r="D114" s="273" t="e">
        <f aca="false">E114/$E$114</f>
        <v>#DIV/0!</v>
      </c>
      <c r="E114" s="274" t="e">
        <f aca="false">SUM(E110:E113)</f>
        <v>#DIV/0!</v>
      </c>
    </row>
    <row r="116" customFormat="false" ht="15" hidden="false" customHeight="true" outlineLevel="0" collapsed="false">
      <c r="B116" s="122" t="s">
        <v>206</v>
      </c>
      <c r="C116" s="122"/>
      <c r="D116" s="122"/>
      <c r="E116" s="122"/>
      <c r="G116" s="122" t="s">
        <v>207</v>
      </c>
      <c r="H116" s="122"/>
      <c r="I116" s="122"/>
      <c r="J116" s="122"/>
    </row>
    <row r="117" customFormat="false" ht="13.5" hidden="false" customHeight="true" outlineLevel="0" collapsed="false">
      <c r="B117" s="245"/>
      <c r="C117" s="246" t="s">
        <v>132</v>
      </c>
      <c r="D117" s="246" t="s">
        <v>133</v>
      </c>
      <c r="E117" s="247" t="s">
        <v>134</v>
      </c>
      <c r="G117" s="127" t="s">
        <v>69</v>
      </c>
      <c r="I117" s="103" t="e">
        <f aca="false">Loan/PP</f>
        <v>#DIV/0!</v>
      </c>
      <c r="J117" s="129" t="n">
        <f aca="false">IFERROR(MROUND(MIN(Inputs!$M$42*$J$13,$J$12/$J$14,-PV($J$8*365/360/12,$J$9*12,$J$12/$J$15/12)),10000),0)</f>
        <v>0</v>
      </c>
    </row>
    <row r="118" customFormat="false" ht="13.5" hidden="false" customHeight="true" outlineLevel="0" collapsed="false">
      <c r="B118" s="232" t="s">
        <v>137</v>
      </c>
      <c r="C118" s="252" t="e">
        <f aca="false">E118/$E$9</f>
        <v>#DIV/0!</v>
      </c>
      <c r="D118" s="253" t="e">
        <f aca="false">E118/$E$121</f>
        <v>#DIV/0!</v>
      </c>
      <c r="E118" s="254" t="n">
        <f aca="false">J117</f>
        <v>0</v>
      </c>
      <c r="G118" s="147" t="s">
        <v>79</v>
      </c>
      <c r="H118" s="148"/>
      <c r="I118" s="148"/>
      <c r="J118" s="270" t="n">
        <f aca="false">PMT(J8*365/360/12,J9*12,-J117)</f>
        <v>-0</v>
      </c>
    </row>
    <row r="119" customFormat="false" ht="13.5" hidden="false" customHeight="true" outlineLevel="0" collapsed="false">
      <c r="B119" s="261" t="s">
        <v>140</v>
      </c>
      <c r="C119" s="173" t="e">
        <f aca="false">E119/$E$9</f>
        <v>#DIV/0!</v>
      </c>
      <c r="D119" s="262" t="e">
        <f aca="false">E119/$E$121</f>
        <v>#DIV/0!</v>
      </c>
      <c r="E119" s="136" t="e">
        <f aca="false">($E$129-$E$118)*$V$20</f>
        <v>#DIV/0!</v>
      </c>
    </row>
    <row r="120" customFormat="false" ht="13.5" hidden="false" customHeight="true" outlineLevel="0" collapsed="false">
      <c r="B120" s="268" t="s">
        <v>142</v>
      </c>
      <c r="C120" s="186" t="e">
        <f aca="false">E120/$E$9</f>
        <v>#DIV/0!</v>
      </c>
      <c r="D120" s="269" t="e">
        <f aca="false">E120/$E$121</f>
        <v>#DIV/0!</v>
      </c>
      <c r="E120" s="270" t="e">
        <f aca="false">($E$129-$E$118)*$W$20</f>
        <v>#DIV/0!</v>
      </c>
    </row>
    <row r="121" customFormat="false" ht="13.5" hidden="false" customHeight="true" outlineLevel="0" collapsed="false">
      <c r="B121" s="209" t="s">
        <v>144</v>
      </c>
      <c r="C121" s="272" t="e">
        <f aca="false">E121/$E$9</f>
        <v>#DIV/0!</v>
      </c>
      <c r="D121" s="273" t="e">
        <f aca="false">E121/$E$121</f>
        <v>#DIV/0!</v>
      </c>
      <c r="E121" s="274" t="e">
        <f aca="false">SUM(E118:E120)</f>
        <v>#DIV/0!</v>
      </c>
    </row>
    <row r="123" customFormat="false" ht="15" hidden="false" customHeight="true" outlineLevel="0" collapsed="false">
      <c r="B123" s="122" t="s">
        <v>208</v>
      </c>
      <c r="C123" s="122"/>
      <c r="D123" s="122"/>
      <c r="E123" s="122"/>
    </row>
    <row r="124" customFormat="false" ht="13.5" hidden="false" customHeight="true" outlineLevel="0" collapsed="false">
      <c r="B124" s="245"/>
      <c r="C124" s="246" t="s">
        <v>132</v>
      </c>
      <c r="D124" s="246" t="s">
        <v>133</v>
      </c>
      <c r="E124" s="247" t="s">
        <v>134</v>
      </c>
    </row>
    <row r="125" customFormat="false" ht="13.5" hidden="false" customHeight="true" outlineLevel="0" collapsed="false">
      <c r="B125" s="232" t="s">
        <v>156</v>
      </c>
      <c r="C125" s="252" t="e">
        <f aca="false">E125/$E$9</f>
        <v>#DIV/0!</v>
      </c>
      <c r="D125" s="253" t="e">
        <f aca="false">E125/$E$129</f>
        <v>#DIV/0!</v>
      </c>
      <c r="E125" s="254" t="e">
        <f aca="false">M42</f>
        <v>#DIV/0!</v>
      </c>
    </row>
    <row r="126" customFormat="false" ht="13.5" hidden="false" customHeight="true" outlineLevel="0" collapsed="false">
      <c r="B126" s="127" t="s">
        <v>158</v>
      </c>
      <c r="C126" s="173" t="e">
        <f aca="false">E126/$E$9</f>
        <v>#DIV/0!</v>
      </c>
      <c r="D126" s="262" t="e">
        <f aca="false">E126/$E$129</f>
        <v>#DIV/0!</v>
      </c>
      <c r="E126" s="129" t="n">
        <f aca="false">N50+Q50</f>
        <v>0</v>
      </c>
    </row>
    <row r="127" customFormat="false" ht="13.5" hidden="false" customHeight="true" outlineLevel="0" collapsed="false">
      <c r="B127" s="127" t="s">
        <v>116</v>
      </c>
      <c r="C127" s="173" t="e">
        <f aca="false">E127/$E$9</f>
        <v>#DIV/0!</v>
      </c>
      <c r="D127" s="262" t="e">
        <f aca="false">E127/$E$129</f>
        <v>#DIV/0!</v>
      </c>
      <c r="E127" s="136" t="e">
        <f aca="false">$D$17*E125</f>
        <v>#DIV/0!</v>
      </c>
    </row>
    <row r="128" customFormat="false" ht="13.5" hidden="false" customHeight="true" outlineLevel="0" collapsed="false">
      <c r="B128" s="147" t="s">
        <v>161</v>
      </c>
      <c r="C128" s="186" t="e">
        <f aca="false">E128/$E$9</f>
        <v>#DIV/0!</v>
      </c>
      <c r="D128" s="269" t="e">
        <f aca="false">E128/$E$129</f>
        <v>#DIV/0!</v>
      </c>
      <c r="E128" s="270" t="n">
        <f aca="false">J117*$I$10</f>
        <v>0</v>
      </c>
    </row>
    <row r="129" customFormat="false" ht="13.5" hidden="false" customHeight="true" outlineLevel="0" collapsed="false">
      <c r="B129" s="209" t="s">
        <v>144</v>
      </c>
      <c r="C129" s="272" t="e">
        <f aca="false">E129/$E$9</f>
        <v>#DIV/0!</v>
      </c>
      <c r="D129" s="273" t="e">
        <f aca="false">E129/$E$129</f>
        <v>#DIV/0!</v>
      </c>
      <c r="E129" s="274" t="e">
        <f aca="false">SUM(E125:E128)</f>
        <v>#DIV/0!</v>
      </c>
    </row>
  </sheetData>
  <mergeCells count="23">
    <mergeCell ref="B2:AE2"/>
    <mergeCell ref="B4:E4"/>
    <mergeCell ref="G4:J4"/>
    <mergeCell ref="S4:W4"/>
    <mergeCell ref="L13:Q13"/>
    <mergeCell ref="B14:E14"/>
    <mergeCell ref="G18:J18"/>
    <mergeCell ref="S18:W18"/>
    <mergeCell ref="B23:E23"/>
    <mergeCell ref="S25:U25"/>
    <mergeCell ref="L27:Q27"/>
    <mergeCell ref="G28:J28"/>
    <mergeCell ref="B30:E30"/>
    <mergeCell ref="S35:U35"/>
    <mergeCell ref="L36:Q36"/>
    <mergeCell ref="B38:E38"/>
    <mergeCell ref="L44:Q44"/>
    <mergeCell ref="B101:E101"/>
    <mergeCell ref="G101:J101"/>
    <mergeCell ref="B108:E108"/>
    <mergeCell ref="B116:E116"/>
    <mergeCell ref="G116:J116"/>
    <mergeCell ref="B123:E123"/>
  </mergeCells>
  <conditionalFormatting sqref="H42">
    <cfRule type="expression" priority="2" aboveAverage="0" equalAverage="0" bottom="0" percent="0" rank="0" text="" dxfId="0">
      <formula>#ref!="Per Door"</formula>
    </cfRule>
  </conditionalFormatting>
  <conditionalFormatting sqref="J25">
    <cfRule type="expression" priority="3" aboveAverage="0" equalAverage="0" bottom="0" percent="0" rank="0" text="" dxfId="0">
      <formula>#ref!="Per Door"</formula>
    </cfRule>
  </conditionalFormatting>
  <conditionalFormatting sqref="J26">
    <cfRule type="expression" priority="4" aboveAverage="0" equalAverage="0" bottom="0" percent="0" rank="0" text="" dxfId="0">
      <formula>#ref!="Per Door"</formula>
    </cfRule>
  </conditionalFormatting>
  <conditionalFormatting sqref="J30:J45 U6 U12:U13 U15">
    <cfRule type="expression" priority="5" aboveAverage="0" equalAverage="0" bottom="0" percent="0" rank="0" text="" dxfId="0">
      <formula>#ref!="Per Door"</formula>
    </cfRule>
  </conditionalFormatting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209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210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211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212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Market'!U$2,Inputs!$L$15:$L$25)),0)</f>
        <v>0</v>
      </c>
      <c r="V6" s="375" t="n">
        <f aca="false">IFERROR(INDEX(Inputs!$M$15:$M$25,MATCH('Cash Flows - Market'!V$2,Inputs!$L$15:$L$25)),0)</f>
        <v>0</v>
      </c>
      <c r="W6" s="375" t="n">
        <f aca="false">IFERROR(INDEX(Inputs!$M$15:$M$25,MATCH('Cash Flows - Market'!W$2,Inputs!$L$15:$L$25)),0)</f>
        <v>0</v>
      </c>
      <c r="X6" s="375" t="n">
        <f aca="false">IFERROR(INDEX(Inputs!$M$15:$M$25,MATCH('Cash Flows - Market'!X$2,Inputs!$L$15:$L$25)),0)</f>
        <v>0</v>
      </c>
      <c r="Y6" s="375" t="n">
        <f aca="false">IFERROR(INDEX(Inputs!$M$15:$M$25,MATCH('Cash Flows - Market'!Y$2,Inputs!$L$15:$L$25)),0)</f>
        <v>0</v>
      </c>
      <c r="Z6" s="375" t="n">
        <f aca="false">IFERROR(INDEX(Inputs!$M$15:$M$25,MATCH('Cash Flows - Market'!Z$2,Inputs!$L$15:$L$25)),0)</f>
        <v>0</v>
      </c>
      <c r="AA6" s="375" t="n">
        <f aca="false">IFERROR(INDEX(Inputs!$M$15:$M$25,MATCH('Cash Flows - Market'!AA$2,Inputs!$L$15:$L$25)),0)</f>
        <v>0</v>
      </c>
      <c r="AB6" s="375" t="n">
        <f aca="false">IFERROR(INDEX(Inputs!$M$15:$M$25,MATCH('Cash Flows - Market'!AB$2,Inputs!$L$15:$L$25)),0)</f>
        <v>0</v>
      </c>
      <c r="AC6" s="375" t="n">
        <f aca="false">IFERROR(INDEX(Inputs!$M$15:$M$25,MATCH('Cash Flows - Market'!AC$2,Inputs!$L$15:$L$25)),0)</f>
        <v>0</v>
      </c>
      <c r="AD6" s="375" t="n">
        <f aca="false">IFERROR(INDEX(Inputs!$M$15:$M$25,MATCH('Cash Flows - Market'!AD$2,Inputs!$L$15:$L$25)),0)</f>
        <v>0</v>
      </c>
      <c r="AE6" s="375" t="n">
        <f aca="false">IFERROR(INDEX(Inputs!$M$15:$M$25,MATCH('Cash Flows - Market'!AE$2,Inputs!$L$15:$L$25)),0)</f>
        <v>0</v>
      </c>
      <c r="AF6" s="375" t="n">
        <f aca="false">IFERROR(INDEX(Inputs!$M$15:$M$25,MATCH('Cash Flows - Market'!AF$2,Inputs!$L$15:$L$25)),0)</f>
        <v>0</v>
      </c>
      <c r="AG6" s="375" t="n">
        <f aca="false">IFERROR(INDEX(Inputs!$M$15:$M$25,MATCH('Cash Flows - Market'!AG$2,Inputs!$L$15:$L$25)),0)</f>
        <v>0</v>
      </c>
      <c r="AH6" s="375" t="n">
        <f aca="false">IFERROR(INDEX(Inputs!$M$15:$M$25,MATCH('Cash Flows - Market'!AH$2,Inputs!$L$15:$L$25)),0)</f>
        <v>0</v>
      </c>
      <c r="AI6" s="375" t="n">
        <f aca="false">IFERROR(INDEX(Inputs!$M$15:$M$25,MATCH('Cash Flows - Market'!AI$2,Inputs!$L$15:$L$25)),0)</f>
        <v>0</v>
      </c>
      <c r="AJ6" s="375" t="n">
        <f aca="false">IFERROR(INDEX(Inputs!$M$15:$M$25,MATCH('Cash Flows - Market'!AJ$2,Inputs!$L$15:$L$25)),0)</f>
        <v>0</v>
      </c>
      <c r="AK6" s="375" t="n">
        <f aca="false">IFERROR(INDEX(Inputs!$M$15:$M$25,MATCH('Cash Flows - Market'!AK$2,Inputs!$L$15:$L$25)),0)</f>
        <v>0</v>
      </c>
      <c r="AL6" s="375" t="n">
        <f aca="false">IFERROR(INDEX(Inputs!$M$15:$M$25,MATCH('Cash Flows - Market'!AL$2,Inputs!$L$15:$L$25)),0)</f>
        <v>0</v>
      </c>
      <c r="AM6" s="375" t="n">
        <f aca="false">IFERROR(INDEX(Inputs!$M$15:$M$25,MATCH('Cash Flows - Market'!AM$2,Inputs!$L$15:$L$25)),0)</f>
        <v>0</v>
      </c>
      <c r="AN6" s="375" t="n">
        <f aca="false">IFERROR(INDEX(Inputs!$M$15:$M$25,MATCH('Cash Flows - Market'!AN$2,Inputs!$L$15:$L$25)),0)</f>
        <v>0</v>
      </c>
      <c r="AO6" s="375" t="n">
        <f aca="false">IFERROR(INDEX(Inputs!$M$15:$M$25,MATCH('Cash Flows - Market'!AO$2,Inputs!$L$15:$L$25)),0)</f>
        <v>0</v>
      </c>
      <c r="AP6" s="375" t="n">
        <f aca="false">IFERROR(INDEX(Inputs!$M$15:$M$25,MATCH('Cash Flows - Market'!AP$2,Inputs!$L$15:$L$25)),0)</f>
        <v>0</v>
      </c>
      <c r="AQ6" s="375" t="n">
        <f aca="false">IFERROR(INDEX(Inputs!$M$15:$M$25,MATCH('Cash Flows - Market'!AQ$2,Inputs!$L$15:$L$25)),0)</f>
        <v>0</v>
      </c>
      <c r="AR6" s="375" t="n">
        <f aca="false">IFERROR(INDEX(Inputs!$M$15:$M$25,MATCH('Cash Flows - Market'!AR$2,Inputs!$L$15:$L$25)),0)</f>
        <v>0</v>
      </c>
      <c r="AS6" s="375" t="n">
        <f aca="false">IFERROR(INDEX(Inputs!$M$15:$M$25,MATCH('Cash Flows - Market'!AS$2,Inputs!$L$15:$L$25)),0)</f>
        <v>0</v>
      </c>
      <c r="AT6" s="375" t="n">
        <f aca="false">IFERROR(INDEX(Inputs!$M$15:$M$25,MATCH('Cash Flows - Market'!AT$2,Inputs!$L$15:$L$25)),0)</f>
        <v>0</v>
      </c>
      <c r="AU6" s="375" t="n">
        <f aca="false">IFERROR(INDEX(Inputs!$M$15:$M$25,MATCH('Cash Flows - Market'!AU$2,Inputs!$L$15:$L$25)),0)</f>
        <v>0</v>
      </c>
      <c r="AV6" s="375" t="n">
        <f aca="false">IFERROR(INDEX(Inputs!$M$15:$M$25,MATCH('Cash Flows - Market'!AV$2,Inputs!$L$15:$L$25)),0)</f>
        <v>0</v>
      </c>
      <c r="AW6" s="375" t="n">
        <f aca="false">IFERROR(INDEX(Inputs!$M$15:$M$25,MATCH('Cash Flows - Market'!AW$2,Inputs!$L$15:$L$25)),0)</f>
        <v>0</v>
      </c>
      <c r="AX6" s="375" t="n">
        <f aca="false">IFERROR(INDEX(Inputs!$M$15:$M$25,MATCH('Cash Flows - Market'!AX$2,Inputs!$L$15:$L$25)),0)</f>
        <v>0</v>
      </c>
      <c r="AY6" s="375" t="n">
        <f aca="false">IFERROR(INDEX(Inputs!$M$15:$M$25,MATCH('Cash Flows - Market'!AY$2,Inputs!$L$15:$L$25)),0)</f>
        <v>0</v>
      </c>
      <c r="AZ6" s="375" t="n">
        <f aca="false">IFERROR(INDEX(Inputs!$M$15:$M$25,MATCH('Cash Flows - Market'!AZ$2,Inputs!$L$15:$L$25)),0)</f>
        <v>0</v>
      </c>
      <c r="BA6" s="375" t="n">
        <f aca="false">IFERROR(INDEX(Inputs!$M$15:$M$25,MATCH('Cash Flows - Market'!BA$2,Inputs!$L$15:$L$25)),0)</f>
        <v>0</v>
      </c>
      <c r="BB6" s="375" t="n">
        <f aca="false">IFERROR(INDEX(Inputs!$M$15:$M$25,MATCH('Cash Flows - Market'!BB$2,Inputs!$L$15:$L$25)),0)</f>
        <v>0</v>
      </c>
      <c r="BC6" s="375" t="n">
        <f aca="false">IFERROR(INDEX(Inputs!$M$15:$M$25,MATCH('Cash Flows - Market'!BC$2,Inputs!$L$15:$L$25)),0)</f>
        <v>0</v>
      </c>
      <c r="BD6" s="375" t="n">
        <f aca="false">IFERROR(INDEX(Inputs!$M$15:$M$25,MATCH('Cash Flows - Market'!BD$2,Inputs!$L$15:$L$25)),0)</f>
        <v>0</v>
      </c>
      <c r="BE6" s="375" t="n">
        <f aca="false">IFERROR(INDEX(Inputs!$M$15:$M$25,MATCH('Cash Flows - Market'!BE$2,Inputs!$L$15:$L$25)),0)</f>
        <v>0</v>
      </c>
      <c r="BF6" s="375" t="n">
        <f aca="false">IFERROR(INDEX(Inputs!$M$15:$M$25,MATCH('Cash Flows - Market'!BF$2,Inputs!$L$15:$L$25)),0)</f>
        <v>0</v>
      </c>
      <c r="BG6" s="375" t="n">
        <f aca="false">IFERROR(INDEX(Inputs!$M$15:$M$25,MATCH('Cash Flows - Market'!BG$2,Inputs!$L$15:$L$25)),0)</f>
        <v>0</v>
      </c>
      <c r="BH6" s="375" t="n">
        <f aca="false">IFERROR(INDEX(Inputs!$M$15:$M$25,MATCH('Cash Flows - Market'!BH$2,Inputs!$L$15:$L$25)),0)</f>
        <v>0</v>
      </c>
      <c r="BI6" s="375" t="n">
        <f aca="false">IFERROR(INDEX(Inputs!$M$15:$M$25,MATCH('Cash Flows - Market'!BI$2,Inputs!$L$15:$L$25)),0)</f>
        <v>0</v>
      </c>
      <c r="BJ6" s="375" t="n">
        <f aca="false">IFERROR(INDEX(Inputs!$M$15:$M$25,MATCH('Cash Flows - Market'!BJ$2,Inputs!$L$15:$L$25)),0)</f>
        <v>0</v>
      </c>
      <c r="BK6" s="375" t="n">
        <f aca="false">IFERROR(INDEX(Inputs!$M$15:$M$25,MATCH('Cash Flows - Market'!BK$2,Inputs!$L$15:$L$25)),0)</f>
        <v>0</v>
      </c>
      <c r="BL6" s="375" t="n">
        <f aca="false">IFERROR(INDEX(Inputs!$M$15:$M$25,MATCH('Cash Flows - Market'!BL$2,Inputs!$L$15:$L$25)),0)</f>
        <v>0</v>
      </c>
      <c r="BM6" s="375" t="n">
        <f aca="false">IFERROR(INDEX(Inputs!$M$15:$M$25,MATCH('Cash Flows - Market'!BM$2,Inputs!$L$15:$L$25)),0)</f>
        <v>0</v>
      </c>
      <c r="BN6" s="375" t="n">
        <f aca="false">IFERROR(INDEX(Inputs!$M$15:$M$25,MATCH('Cash Flows - Market'!BN$2,Inputs!$L$15:$L$25)),0)</f>
        <v>0</v>
      </c>
      <c r="BO6" s="375" t="n">
        <f aca="false">IFERROR(INDEX(Inputs!$M$15:$M$25,MATCH('Cash Flows - Market'!BO$2,Inputs!$L$15:$L$25)),0)</f>
        <v>0</v>
      </c>
      <c r="BP6" s="375" t="n">
        <f aca="false">IFERROR(INDEX(Inputs!$M$15:$M$25,MATCH('Cash Flows - Market'!BP$2,Inputs!$L$15:$L$25)),0)</f>
        <v>0</v>
      </c>
      <c r="BQ6" s="375" t="n">
        <f aca="false">IFERROR(INDEX(Inputs!$M$15:$M$25,MATCH('Cash Flows - Market'!BQ$2,Inputs!$L$15:$L$25)),0)</f>
        <v>0</v>
      </c>
      <c r="BR6" s="375" t="n">
        <f aca="false">IFERROR(INDEX(Inputs!$M$15:$M$25,MATCH('Cash Flows - Market'!BR$2,Inputs!$L$15:$L$25)),0)</f>
        <v>0</v>
      </c>
      <c r="BS6" s="375" t="n">
        <f aca="false">IFERROR(INDEX(Inputs!$M$15:$M$25,MATCH('Cash Flows - Market'!BS$2,Inputs!$L$15:$L$25)),0)</f>
        <v>0</v>
      </c>
      <c r="BT6" s="375" t="n">
        <f aca="false">IFERROR(INDEX(Inputs!$M$15:$M$25,MATCH('Cash Flows - Market'!BT$2,Inputs!$L$15:$L$25)),0)</f>
        <v>0</v>
      </c>
      <c r="BU6" s="375" t="n">
        <f aca="false">IFERROR(INDEX(Inputs!$M$15:$M$25,MATCH('Cash Flows - Market'!BU$2,Inputs!$L$15:$L$25)),0)</f>
        <v>0</v>
      </c>
      <c r="BV6" s="375" t="n">
        <f aca="false">IFERROR(INDEX(Inputs!$M$15:$M$25,MATCH('Cash Flows - Market'!BV$2,Inputs!$L$15:$L$25)),0)</f>
        <v>0</v>
      </c>
      <c r="BW6" s="375" t="n">
        <f aca="false">IFERROR(INDEX(Inputs!$M$15:$M$25,MATCH('Cash Flows - Market'!BW$2,Inputs!$L$15:$L$25)),0)</f>
        <v>0</v>
      </c>
      <c r="BX6" s="375" t="n">
        <f aca="false">IFERROR(INDEX(Inputs!$M$15:$M$25,MATCH('Cash Flows - Market'!BX$2,Inputs!$L$15:$L$25)),0)</f>
        <v>0</v>
      </c>
      <c r="BY6" s="375" t="n">
        <f aca="false">IFERROR(INDEX(Inputs!$M$15:$M$25,MATCH('Cash Flows - Market'!BY$2,Inputs!$L$15:$L$25)),0)</f>
        <v>0</v>
      </c>
      <c r="BZ6" s="375" t="n">
        <f aca="false">IFERROR(INDEX(Inputs!$M$15:$M$25,MATCH('Cash Flows - Market'!BZ$2,Inputs!$L$15:$L$25)),0)</f>
        <v>0</v>
      </c>
      <c r="CA6" s="375" t="n">
        <f aca="false">IFERROR(INDEX(Inputs!$M$15:$M$25,MATCH('Cash Flows - Market'!CA$2,Inputs!$L$15:$L$25)),0)</f>
        <v>0</v>
      </c>
      <c r="CB6" s="375" t="n">
        <f aca="false">IFERROR(INDEX(Inputs!$M$15:$M$25,MATCH('Cash Flows - Market'!CB$2,Inputs!$L$15:$L$25)),0)</f>
        <v>0</v>
      </c>
      <c r="CC6" s="375" t="n">
        <f aca="false">IFERROR(INDEX(Inputs!$M$15:$M$25,MATCH('Cash Flows - Market'!CC$2,Inputs!$L$15:$L$25)),0)</f>
        <v>0</v>
      </c>
      <c r="CD6" s="375" t="n">
        <f aca="false">IFERROR(INDEX(Inputs!$M$15:$M$25,MATCH('Cash Flows - Market'!CD$2,Inputs!$L$15:$L$25)),0)</f>
        <v>0</v>
      </c>
      <c r="CE6" s="375" t="n">
        <f aca="false">IFERROR(INDEX(Inputs!$M$15:$M$25,MATCH('Cash Flows - Market'!CE$2,Inputs!$L$15:$L$25)),0)</f>
        <v>0</v>
      </c>
      <c r="CF6" s="375" t="n">
        <f aca="false">IFERROR(INDEX(Inputs!$M$15:$M$25,MATCH('Cash Flows - Market'!CF$2,Inputs!$L$15:$L$25)),0)</f>
        <v>0</v>
      </c>
      <c r="CG6" s="375" t="n">
        <f aca="false">IFERROR(INDEX(Inputs!$M$15:$M$25,MATCH('Cash Flows - Market'!CG$2,Inputs!$L$15:$L$25)),0)</f>
        <v>0</v>
      </c>
      <c r="CH6" s="375" t="n">
        <f aca="false">IFERROR(INDEX(Inputs!$M$15:$M$25,MATCH('Cash Flows - Market'!CH$2,Inputs!$L$15:$L$25)),0)</f>
        <v>0</v>
      </c>
      <c r="CI6" s="375" t="n">
        <f aca="false">IFERROR(INDEX(Inputs!$M$15:$M$25,MATCH('Cash Flows - Market'!CI$2,Inputs!$L$15:$L$25)),0)</f>
        <v>0</v>
      </c>
      <c r="CJ6" s="375" t="n">
        <f aca="false">IFERROR(INDEX(Inputs!$M$15:$M$25,MATCH('Cash Flows - Market'!CJ$2,Inputs!$L$15:$L$25)),0)</f>
        <v>0</v>
      </c>
      <c r="CK6" s="375" t="n">
        <f aca="false">IFERROR(INDEX(Inputs!$M$15:$M$25,MATCH('Cash Flows - Market'!CK$2,Inputs!$L$15:$L$25)),0)</f>
        <v>0</v>
      </c>
      <c r="CL6" s="375" t="n">
        <f aca="false">IFERROR(INDEX(Inputs!$M$15:$M$25,MATCH('Cash Flows - Market'!CL$2,Inputs!$L$15:$L$25)),0)</f>
        <v>0</v>
      </c>
      <c r="CM6" s="375" t="n">
        <f aca="false">IFERROR(INDEX(Inputs!$M$15:$M$25,MATCH('Cash Flows - Market'!CM$2,Inputs!$L$15:$L$25)),0)</f>
        <v>0</v>
      </c>
      <c r="CN6" s="375" t="n">
        <f aca="false">IFERROR(INDEX(Inputs!$M$15:$M$25,MATCH('Cash Flows - Market'!CN$2,Inputs!$L$15:$L$25)),0)</f>
        <v>0</v>
      </c>
      <c r="CO6" s="375" t="n">
        <f aca="false">IFERROR(INDEX(Inputs!$M$15:$M$25,MATCH('Cash Flows - Market'!CO$2,Inputs!$L$15:$L$25)),0)</f>
        <v>0</v>
      </c>
      <c r="CP6" s="375" t="n">
        <f aca="false">IFERROR(INDEX(Inputs!$M$15:$M$25,MATCH('Cash Flows - Market'!CP$2,Inputs!$L$15:$L$25)),0)</f>
        <v>0</v>
      </c>
      <c r="CQ6" s="375" t="n">
        <f aca="false">IFERROR(INDEX(Inputs!$M$15:$M$25,MATCH('Cash Flows - Market'!CQ$2,Inputs!$L$15:$L$25)),0)</f>
        <v>0</v>
      </c>
      <c r="CR6" s="375" t="n">
        <f aca="false">IFERROR(INDEX(Inputs!$M$15:$M$25,MATCH('Cash Flows - Market'!CR$2,Inputs!$L$15:$L$25)),0)</f>
        <v>0</v>
      </c>
      <c r="CS6" s="375" t="n">
        <f aca="false">IFERROR(INDEX(Inputs!$M$15:$M$25,MATCH('Cash Flows - Market'!CS$2,Inputs!$L$15:$L$25)),0)</f>
        <v>0</v>
      </c>
      <c r="CT6" s="375" t="n">
        <f aca="false">IFERROR(INDEX(Inputs!$M$15:$M$25,MATCH('Cash Flows - Market'!CT$2,Inputs!$L$15:$L$25)),0)</f>
        <v>0</v>
      </c>
      <c r="CU6" s="375" t="n">
        <f aca="false">IFERROR(INDEX(Inputs!$M$15:$M$25,MATCH('Cash Flows - Market'!CU$2,Inputs!$L$15:$L$25)),0)</f>
        <v>0</v>
      </c>
      <c r="CV6" s="375" t="n">
        <f aca="false">IFERROR(INDEX(Inputs!$M$15:$M$25,MATCH('Cash Flows - Market'!CV$2,Inputs!$L$15:$L$25)),0)</f>
        <v>0</v>
      </c>
      <c r="CW6" s="375" t="n">
        <f aca="false">IFERROR(INDEX(Inputs!$M$15:$M$25,MATCH('Cash Flows - Market'!CW$2,Inputs!$L$15:$L$25)),0)</f>
        <v>0</v>
      </c>
      <c r="CX6" s="375" t="n">
        <f aca="false">IFERROR(INDEX(Inputs!$M$15:$M$25,MATCH('Cash Flows - Market'!CX$2,Inputs!$L$15:$L$25)),0)</f>
        <v>0</v>
      </c>
      <c r="CY6" s="375" t="n">
        <f aca="false">IFERROR(INDEX(Inputs!$M$15:$M$25,MATCH('Cash Flows - Market'!CY$2,Inputs!$L$15:$L$25)),0)</f>
        <v>0</v>
      </c>
      <c r="CZ6" s="375" t="n">
        <f aca="false">IFERROR(INDEX(Inputs!$M$15:$M$25,MATCH('Cash Flows - Market'!CZ$2,Inputs!$L$15:$L$25)),0)</f>
        <v>0</v>
      </c>
      <c r="DA6" s="375" t="n">
        <f aca="false">IFERROR(INDEX(Inputs!$M$15:$M$25,MATCH('Cash Flows - Market'!DA$2,Inputs!$L$15:$L$25)),0)</f>
        <v>0</v>
      </c>
      <c r="DB6" s="375" t="n">
        <f aca="false">IFERROR(INDEX(Inputs!$M$15:$M$25,MATCH('Cash Flows - Market'!DB$2,Inputs!$L$15:$L$25)),0)</f>
        <v>0</v>
      </c>
      <c r="DC6" s="375" t="n">
        <f aca="false">IFERROR(INDEX(Inputs!$M$15:$M$25,MATCH('Cash Flows - Market'!DC$2,Inputs!$L$15:$L$25)),0)</f>
        <v>0</v>
      </c>
      <c r="DD6" s="375" t="n">
        <f aca="false">IFERROR(INDEX(Inputs!$M$15:$M$25,MATCH('Cash Flows - Market'!DD$2,Inputs!$L$15:$L$25)),0)</f>
        <v>0</v>
      </c>
      <c r="DE6" s="375" t="n">
        <f aca="false">IFERROR(INDEX(Inputs!$M$15:$M$25,MATCH('Cash Flows - Market'!DE$2,Inputs!$L$15:$L$25)),0)</f>
        <v>0</v>
      </c>
      <c r="DF6" s="375" t="n">
        <f aca="false">IFERROR(INDEX(Inputs!$M$15:$M$25,MATCH('Cash Flows - Market'!DF$2,Inputs!$L$15:$L$25)),0)</f>
        <v>0</v>
      </c>
      <c r="DG6" s="375" t="n">
        <f aca="false">IFERROR(INDEX(Inputs!$M$15:$M$25,MATCH('Cash Flows - Market'!DG$2,Inputs!$L$15:$L$25)),0)</f>
        <v>0</v>
      </c>
      <c r="DH6" s="375" t="n">
        <f aca="false">IFERROR(INDEX(Inputs!$M$15:$M$25,MATCH('Cash Flows - Market'!DH$2,Inputs!$L$15:$L$25)),0)</f>
        <v>0</v>
      </c>
      <c r="DI6" s="375" t="n">
        <f aca="false">IFERROR(INDEX(Inputs!$M$15:$M$25,MATCH('Cash Flows - Market'!DI$2,Inputs!$L$15:$L$25)),0)</f>
        <v>0</v>
      </c>
      <c r="DJ6" s="375" t="n">
        <f aca="false">IFERROR(INDEX(Inputs!$M$15:$M$25,MATCH('Cash Flows - Market'!DJ$2,Inputs!$L$15:$L$25)),0)</f>
        <v>0</v>
      </c>
      <c r="DK6" s="375" t="n">
        <f aca="false">IFERROR(INDEX(Inputs!$M$15:$M$25,MATCH('Cash Flows - Market'!DK$2,Inputs!$L$15:$L$25)),0)</f>
        <v>0</v>
      </c>
      <c r="DL6" s="375" t="n">
        <f aca="false">IFERROR(INDEX(Inputs!$M$15:$M$25,MATCH('Cash Flows - Market'!DL$2,Inputs!$L$15:$L$25)),0)</f>
        <v>0</v>
      </c>
      <c r="DM6" s="375" t="n">
        <f aca="false">IFERROR(INDEX(Inputs!$M$15:$M$25,MATCH('Cash Flows - Market'!DM$2,Inputs!$L$15:$L$25)),0)</f>
        <v>0</v>
      </c>
      <c r="DN6" s="375" t="n">
        <f aca="false">IFERROR(INDEX(Inputs!$M$15:$M$25,MATCH('Cash Flows - Market'!DN$2,Inputs!$L$15:$L$25)),0)</f>
        <v>0</v>
      </c>
      <c r="DO6" s="375" t="n">
        <f aca="false">IFERROR(INDEX(Inputs!$M$15:$M$25,MATCH('Cash Flows - Market'!DO$2,Inputs!$L$15:$L$25)),0)</f>
        <v>0</v>
      </c>
      <c r="DP6" s="375" t="n">
        <f aca="false">IFERROR(INDEX(Inputs!$M$15:$M$25,MATCH('Cash Flows - Market'!DP$2,Inputs!$L$15:$L$25)),0)</f>
        <v>0</v>
      </c>
      <c r="DQ6" s="375" t="n">
        <f aca="false">IFERROR(INDEX(Inputs!$M$15:$M$25,MATCH('Cash Flows - Market'!DQ$2,Inputs!$L$15:$L$25)),0)</f>
        <v>0</v>
      </c>
      <c r="DR6" s="375" t="n">
        <f aca="false">IFERROR(INDEX(Inputs!$M$15:$M$25,MATCH('Cash Flows - Market'!DR$2,Inputs!$L$15:$L$25)),0)</f>
        <v>0</v>
      </c>
      <c r="DS6" s="375" t="n">
        <f aca="false">IFERROR(INDEX(Inputs!$M$15:$M$25,MATCH('Cash Flows - Market'!DS$2,Inputs!$L$15:$L$25)),0)</f>
        <v>0</v>
      </c>
      <c r="DT6" s="375" t="n">
        <f aca="false">IFERROR(INDEX(Inputs!$M$15:$M$25,MATCH('Cash Flows - Market'!DT$2,Inputs!$L$15:$L$25)),0)</f>
        <v>0</v>
      </c>
      <c r="DU6" s="375" t="n">
        <f aca="false">IFERROR(INDEX(Inputs!$M$15:$M$25,MATCH('Cash Flows - Market'!DU$2,Inputs!$L$15:$L$25)),0)</f>
        <v>0</v>
      </c>
      <c r="DV6" s="375" t="n">
        <f aca="false">IFERROR(INDEX(Inputs!$M$15:$M$25,MATCH('Cash Flows - Market'!DV$2,Inputs!$L$15:$L$25)),0)</f>
        <v>0</v>
      </c>
      <c r="DW6" s="375" t="n">
        <f aca="false">IFERROR(INDEX(Inputs!$M$15:$M$25,MATCH('Cash Flows - Market'!DW$2,Inputs!$L$15:$L$25)),0)</f>
        <v>0</v>
      </c>
      <c r="DX6" s="375" t="n">
        <f aca="false">IFERROR(INDEX(Inputs!$M$15:$M$25,MATCH('Cash Flows - Market'!DX$2,Inputs!$L$15:$L$25)),0)</f>
        <v>0</v>
      </c>
      <c r="DY6" s="375" t="n">
        <f aca="false">IFERROR(INDEX(Inputs!$M$15:$M$25,MATCH('Cash Flows - Market'!DY$2,Inputs!$L$15:$L$25)),0)</f>
        <v>0</v>
      </c>
      <c r="DZ6" s="375" t="n">
        <f aca="false">IFERROR(INDEX(Inputs!$M$15:$M$25,MATCH('Cash Flows - Market'!DZ$2,Inputs!$L$15:$L$25)),0)</f>
        <v>0</v>
      </c>
      <c r="EA6" s="375" t="n">
        <f aca="false">IFERROR(INDEX(Inputs!$M$15:$M$25,MATCH('Cash Flows - Market'!EA$2,Inputs!$L$15:$L$25)),0)</f>
        <v>0</v>
      </c>
      <c r="EB6" s="375" t="n">
        <f aca="false">IFERROR(INDEX(Inputs!$M$15:$M$25,MATCH('Cash Flows - Market'!EB$2,Inputs!$L$15:$L$25)),0)</f>
        <v>0</v>
      </c>
      <c r="EC6" s="375" t="n">
        <f aca="false">IFERROR(INDEX(Inputs!$M$15:$M$25,MATCH('Cash Flows - Market'!EC$2,Inputs!$L$15:$L$25)),0)</f>
        <v>0</v>
      </c>
      <c r="ED6" s="375" t="n">
        <f aca="false">IFERROR(INDEX(Inputs!$M$15:$M$25,MATCH('Cash Flows - Market'!ED$2,Inputs!$L$15:$L$25)),0)</f>
        <v>0</v>
      </c>
      <c r="EE6" s="375" t="n">
        <f aca="false">IFERROR(INDEX(Inputs!$M$15:$M$25,MATCH('Cash Flows - Market'!EE$2,Inputs!$L$15:$L$25)),0)</f>
        <v>0</v>
      </c>
      <c r="EF6" s="375" t="n">
        <f aca="false">IFERROR(INDEX(Inputs!$M$15:$M$25,MATCH('Cash Flows - Market'!EF$2,Inputs!$L$15:$L$25)),0)</f>
        <v>0</v>
      </c>
      <c r="EG6" s="375" t="n">
        <f aca="false">IFERROR(INDEX(Inputs!$M$15:$M$25,MATCH('Cash Flows - Market'!EG$2,Inputs!$L$15:$L$25)),0)</f>
        <v>0</v>
      </c>
      <c r="EH6" s="375" t="n">
        <f aca="false">IFERROR(INDEX(Inputs!$M$15:$M$25,MATCH('Cash Flows - Market'!EH$2,Inputs!$L$15:$L$25)),0)</f>
        <v>0</v>
      </c>
      <c r="EI6" s="375" t="n">
        <f aca="false">IFERROR(INDEX(Inputs!$M$15:$M$25,MATCH('Cash Flows - Market'!EI$2,Inputs!$L$15:$L$25)),0)</f>
        <v>0</v>
      </c>
      <c r="EJ6" s="375" t="n">
        <f aca="false">IFERROR(INDEX(Inputs!$M$15:$M$25,MATCH('Cash Flows - Market'!EJ$2,Inputs!$L$15:$L$25)),0)</f>
        <v>0</v>
      </c>
      <c r="EK6" s="375" t="n">
        <f aca="false">IFERROR(INDEX(Inputs!$M$15:$M$25,MATCH('Cash Flows - Market'!EK$2,Inputs!$L$15:$L$25)),0)</f>
        <v>0</v>
      </c>
      <c r="EL6" s="375" t="n">
        <f aca="false">IFERROR(INDEX(Inputs!$M$15:$M$25,MATCH('Cash Flows - Market'!EL$2,Inputs!$L$15:$L$25)),0)</f>
        <v>0</v>
      </c>
      <c r="EM6" s="375" t="n">
        <f aca="false">IFERROR(INDEX(Inputs!$M$15:$M$25,MATCH('Cash Flows - Market'!EM$2,Inputs!$L$15:$L$25)),0)</f>
        <v>0</v>
      </c>
      <c r="EN6" s="375" t="n">
        <f aca="false">IFERROR(INDEX(Inputs!$M$15:$M$25,MATCH('Cash Flows - Market'!EN$2,Inputs!$L$15:$L$25)),0)</f>
        <v>0</v>
      </c>
      <c r="EO6" s="375" t="n">
        <f aca="false">IFERROR(INDEX(Inputs!$M$15:$M$25,MATCH('Cash Flows - Market'!EO$2,Inputs!$L$15:$L$25)),0)</f>
        <v>0</v>
      </c>
      <c r="EP6" s="375" t="n">
        <f aca="false">IFERROR(INDEX(Inputs!$M$15:$M$25,MATCH('Cash Flows - Market'!EP$2,Inputs!$L$15:$L$25)),0)</f>
        <v>0</v>
      </c>
      <c r="EQ6" s="375" t="n">
        <f aca="false">IFERROR(INDEX(Inputs!$M$15:$M$25,MATCH('Cash Flows - Market'!EQ$2,Inputs!$L$15:$L$25)),0)</f>
        <v>0</v>
      </c>
      <c r="ER6" s="375" t="n">
        <f aca="false">IFERROR(INDEX(Inputs!$M$15:$M$25,MATCH('Cash Flows - Market'!ER$2,Inputs!$L$15:$L$25)),0)</f>
        <v>0</v>
      </c>
      <c r="ES6" s="375" t="n">
        <f aca="false">IFERROR(INDEX(Inputs!$M$15:$M$25,MATCH('Cash Flows - Market'!ES$2,Inputs!$L$15:$L$25)),0)</f>
        <v>0</v>
      </c>
      <c r="ET6" s="375" t="n">
        <f aca="false">IFERROR(INDEX(Inputs!$M$15:$M$25,MATCH('Cash Flows - Market'!ET$2,Inputs!$L$15:$L$25)),0)</f>
        <v>0</v>
      </c>
      <c r="EU6" s="375" t="n">
        <f aca="false">IFERROR(INDEX(Inputs!$M$15:$M$25,MATCH('Cash Flows - Market'!EU$2,Inputs!$L$15:$L$25)),0)</f>
        <v>0</v>
      </c>
      <c r="EV6" s="375" t="n">
        <f aca="false">IFERROR(INDEX(Inputs!$M$15:$M$25,MATCH('Cash Flows - Market'!EV$2,Inputs!$L$15:$L$25)),0)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213</v>
      </c>
      <c r="T7" s="380"/>
      <c r="U7" s="378" t="e">
        <f aca="false">Inputs!$Q$11</f>
        <v>#DIV/0!</v>
      </c>
      <c r="V7" s="378" t="n">
        <f aca="false">IFERROR(U7*(1+INDEX(Inputs!$N$15:$N$25,MATCH('Cash Flows - Market'!V$2,Inputs!$L$15:$L$25))/12),0)</f>
        <v>0</v>
      </c>
      <c r="W7" s="378" t="n">
        <f aca="false">IFERROR(V7*(1+INDEX(Inputs!$N$15:$N$25,MATCH('Cash Flows - Market'!W$2,Inputs!$L$15:$L$25))/12),0)</f>
        <v>0</v>
      </c>
      <c r="X7" s="378" t="n">
        <f aca="false">IFERROR(W7*(1+INDEX(Inputs!$N$15:$N$25,MATCH('Cash Flows - Market'!X$2,Inputs!$L$15:$L$25))/12),0)</f>
        <v>0</v>
      </c>
      <c r="Y7" s="378" t="n">
        <f aca="false">IFERROR(X7*(1+INDEX(Inputs!$N$15:$N$25,MATCH('Cash Flows - Market'!Y$2,Inputs!$L$15:$L$25))/12),0)</f>
        <v>0</v>
      </c>
      <c r="Z7" s="378" t="n">
        <f aca="false">IFERROR(Y7*(1+INDEX(Inputs!$N$15:$N$25,MATCH('Cash Flows - Market'!Z$2,Inputs!$L$15:$L$25))/12),0)</f>
        <v>0</v>
      </c>
      <c r="AA7" s="378" t="n">
        <f aca="false">IFERROR(Z7*(1+INDEX(Inputs!$N$15:$N$25,MATCH('Cash Flows - Market'!AA$2,Inputs!$L$15:$L$25))/12),0)</f>
        <v>0</v>
      </c>
      <c r="AB7" s="378" t="n">
        <f aca="false">IFERROR(AA7*(1+INDEX(Inputs!$N$15:$N$25,MATCH('Cash Flows - Market'!AB$2,Inputs!$L$15:$L$25))/12),0)</f>
        <v>0</v>
      </c>
      <c r="AC7" s="378" t="n">
        <f aca="false">IFERROR(AB7*(1+INDEX(Inputs!$N$15:$N$25,MATCH('Cash Flows - Market'!AC$2,Inputs!$L$15:$L$25))/12),0)</f>
        <v>0</v>
      </c>
      <c r="AD7" s="378" t="n">
        <f aca="false">IFERROR(AC7*(1+INDEX(Inputs!$N$15:$N$25,MATCH('Cash Flows - Market'!AD$2,Inputs!$L$15:$L$25))/12),0)</f>
        <v>0</v>
      </c>
      <c r="AE7" s="378" t="n">
        <f aca="false">IFERROR(AD7*(1+INDEX(Inputs!$N$15:$N$25,MATCH('Cash Flows - Market'!AE$2,Inputs!$L$15:$L$25))/12),0)</f>
        <v>0</v>
      </c>
      <c r="AF7" s="378" t="n">
        <f aca="false">IFERROR(AE7*(1+INDEX(Inputs!$N$15:$N$25,MATCH('Cash Flows - Market'!AF$2,Inputs!$L$15:$L$25))/12),0)</f>
        <v>0</v>
      </c>
      <c r="AG7" s="378" t="n">
        <f aca="false">IFERROR(AF7*(1+INDEX(Inputs!$N$15:$N$25,MATCH('Cash Flows - Market'!AG$2,Inputs!$L$15:$L$25))/12),0)</f>
        <v>0</v>
      </c>
      <c r="AH7" s="378" t="n">
        <f aca="false">IFERROR(AG7*(1+INDEX(Inputs!$N$15:$N$25,MATCH('Cash Flows - Market'!AH$2,Inputs!$L$15:$L$25))/12),0)</f>
        <v>0</v>
      </c>
      <c r="AI7" s="378" t="n">
        <f aca="false">IFERROR(AH7*(1+INDEX(Inputs!$N$15:$N$25,MATCH('Cash Flows - Market'!AI$2,Inputs!$L$15:$L$25))/12),0)</f>
        <v>0</v>
      </c>
      <c r="AJ7" s="378" t="n">
        <f aca="false">IFERROR(AI7*(1+INDEX(Inputs!$N$15:$N$25,MATCH('Cash Flows - Market'!AJ$2,Inputs!$L$15:$L$25))/12),0)</f>
        <v>0</v>
      </c>
      <c r="AK7" s="378" t="n">
        <f aca="false">IFERROR(AJ7*(1+INDEX(Inputs!$N$15:$N$25,MATCH('Cash Flows - Market'!AK$2,Inputs!$L$15:$L$25))/12),0)</f>
        <v>0</v>
      </c>
      <c r="AL7" s="378" t="n">
        <f aca="false">IFERROR(AK7*(1+INDEX(Inputs!$N$15:$N$25,MATCH('Cash Flows - Market'!AL$2,Inputs!$L$15:$L$25))/12),0)</f>
        <v>0</v>
      </c>
      <c r="AM7" s="378" t="n">
        <f aca="false">IFERROR(AL7*(1+INDEX(Inputs!$N$15:$N$25,MATCH('Cash Flows - Market'!AM$2,Inputs!$L$15:$L$25))/12),0)</f>
        <v>0</v>
      </c>
      <c r="AN7" s="378" t="n">
        <f aca="false">IFERROR(AM7*(1+INDEX(Inputs!$N$15:$N$25,MATCH('Cash Flows - Market'!AN$2,Inputs!$L$15:$L$25))/12),0)</f>
        <v>0</v>
      </c>
      <c r="AO7" s="378" t="n">
        <f aca="false">IFERROR(AN7*(1+INDEX(Inputs!$N$15:$N$25,MATCH('Cash Flows - Market'!AO$2,Inputs!$L$15:$L$25))/12),0)</f>
        <v>0</v>
      </c>
      <c r="AP7" s="378" t="n">
        <f aca="false">IFERROR(AO7*(1+INDEX(Inputs!$N$15:$N$25,MATCH('Cash Flows - Market'!AP$2,Inputs!$L$15:$L$25))/12),0)</f>
        <v>0</v>
      </c>
      <c r="AQ7" s="378" t="n">
        <f aca="false">IFERROR(AP7*(1+INDEX(Inputs!$N$15:$N$25,MATCH('Cash Flows - Market'!AQ$2,Inputs!$L$15:$L$25))/12),0)</f>
        <v>0</v>
      </c>
      <c r="AR7" s="378" t="n">
        <f aca="false">IFERROR(AQ7*(1+INDEX(Inputs!$N$15:$N$25,MATCH('Cash Flows - Market'!AR$2,Inputs!$L$15:$L$25))/12),0)</f>
        <v>0</v>
      </c>
      <c r="AS7" s="378" t="n">
        <f aca="false">IFERROR(AR7*(1+INDEX(Inputs!$N$15:$N$25,MATCH('Cash Flows - Market'!AS$2,Inputs!$L$15:$L$25))/12),0)</f>
        <v>0</v>
      </c>
      <c r="AT7" s="378" t="n">
        <f aca="false">IFERROR(AS7*(1+INDEX(Inputs!$N$15:$N$25,MATCH('Cash Flows - Market'!AT$2,Inputs!$L$15:$L$25))/12),0)</f>
        <v>0</v>
      </c>
      <c r="AU7" s="378" t="n">
        <f aca="false">IFERROR(AT7*(1+INDEX(Inputs!$N$15:$N$25,MATCH('Cash Flows - Market'!AU$2,Inputs!$L$15:$L$25))/12),0)</f>
        <v>0</v>
      </c>
      <c r="AV7" s="378" t="n">
        <f aca="false">IFERROR(AU7*(1+INDEX(Inputs!$N$15:$N$25,MATCH('Cash Flows - Market'!AV$2,Inputs!$L$15:$L$25))/12),0)</f>
        <v>0</v>
      </c>
      <c r="AW7" s="378" t="n">
        <f aca="false">IFERROR(AV7*(1+INDEX(Inputs!$N$15:$N$25,MATCH('Cash Flows - Market'!AW$2,Inputs!$L$15:$L$25))/12),0)</f>
        <v>0</v>
      </c>
      <c r="AX7" s="378" t="n">
        <f aca="false">IFERROR(AW7*(1+INDEX(Inputs!$N$15:$N$25,MATCH('Cash Flows - Market'!AX$2,Inputs!$L$15:$L$25))/12),0)</f>
        <v>0</v>
      </c>
      <c r="AY7" s="378" t="n">
        <f aca="false">IFERROR(AX7*(1+INDEX(Inputs!$N$15:$N$25,MATCH('Cash Flows - Market'!AY$2,Inputs!$L$15:$L$25))/12),0)</f>
        <v>0</v>
      </c>
      <c r="AZ7" s="378" t="n">
        <f aca="false">IFERROR(AY7*(1+INDEX(Inputs!$N$15:$N$25,MATCH('Cash Flows - Market'!AZ$2,Inputs!$L$15:$L$25))/12),0)</f>
        <v>0</v>
      </c>
      <c r="BA7" s="378" t="n">
        <f aca="false">IFERROR(AZ7*(1+INDEX(Inputs!$N$15:$N$25,MATCH('Cash Flows - Market'!BA$2,Inputs!$L$15:$L$25))/12),0)</f>
        <v>0</v>
      </c>
      <c r="BB7" s="378" t="n">
        <f aca="false">IFERROR(BA7*(1+INDEX(Inputs!$N$15:$N$25,MATCH('Cash Flows - Market'!BB$2,Inputs!$L$15:$L$25))/12),0)</f>
        <v>0</v>
      </c>
      <c r="BC7" s="378" t="n">
        <f aca="false">IFERROR(BB7*(1+INDEX(Inputs!$N$15:$N$25,MATCH('Cash Flows - Market'!BC$2,Inputs!$L$15:$L$25))/12),0)</f>
        <v>0</v>
      </c>
      <c r="BD7" s="378" t="n">
        <f aca="false">IFERROR(BC7*(1+INDEX(Inputs!$N$15:$N$25,MATCH('Cash Flows - Market'!BD$2,Inputs!$L$15:$L$25))/12),0)</f>
        <v>0</v>
      </c>
      <c r="BE7" s="378" t="n">
        <f aca="false">IFERROR(BD7*(1+INDEX(Inputs!$N$15:$N$25,MATCH('Cash Flows - Market'!BE$2,Inputs!$L$15:$L$25))/12),0)</f>
        <v>0</v>
      </c>
      <c r="BF7" s="378" t="n">
        <f aca="false">IFERROR(BE7*(1+INDEX(Inputs!$N$15:$N$25,MATCH('Cash Flows - Market'!BF$2,Inputs!$L$15:$L$25))/12),0)</f>
        <v>0</v>
      </c>
      <c r="BG7" s="378" t="n">
        <f aca="false">IFERROR(BF7*(1+INDEX(Inputs!$N$15:$N$25,MATCH('Cash Flows - Market'!BG$2,Inputs!$L$15:$L$25))/12),0)</f>
        <v>0</v>
      </c>
      <c r="BH7" s="378" t="n">
        <f aca="false">IFERROR(BG7*(1+INDEX(Inputs!$N$15:$N$25,MATCH('Cash Flows - Market'!BH$2,Inputs!$L$15:$L$25))/12),0)</f>
        <v>0</v>
      </c>
      <c r="BI7" s="378" t="n">
        <f aca="false">IFERROR(BH7*(1+INDEX(Inputs!$N$15:$N$25,MATCH('Cash Flows - Market'!BI$2,Inputs!$L$15:$L$25))/12),0)</f>
        <v>0</v>
      </c>
      <c r="BJ7" s="378" t="n">
        <f aca="false">IFERROR(BI7*(1+INDEX(Inputs!$N$15:$N$25,MATCH('Cash Flows - Market'!BJ$2,Inputs!$L$15:$L$25))/12),0)</f>
        <v>0</v>
      </c>
      <c r="BK7" s="378" t="n">
        <f aca="false">IFERROR(BJ7*(1+INDEX(Inputs!$N$15:$N$25,MATCH('Cash Flows - Market'!BK$2,Inputs!$L$15:$L$25))/12),0)</f>
        <v>0</v>
      </c>
      <c r="BL7" s="378" t="n">
        <f aca="false">IFERROR(BK7*(1+INDEX(Inputs!$N$15:$N$25,MATCH('Cash Flows - Market'!BL$2,Inputs!$L$15:$L$25))/12),0)</f>
        <v>0</v>
      </c>
      <c r="BM7" s="378" t="n">
        <f aca="false">IFERROR(BL7*(1+INDEX(Inputs!$N$15:$N$25,MATCH('Cash Flows - Market'!BM$2,Inputs!$L$15:$L$25))/12),0)</f>
        <v>0</v>
      </c>
      <c r="BN7" s="378" t="n">
        <f aca="false">IFERROR(BM7*(1+INDEX(Inputs!$N$15:$N$25,MATCH('Cash Flows - Market'!BN$2,Inputs!$L$15:$L$25))/12),0)</f>
        <v>0</v>
      </c>
      <c r="BO7" s="378" t="n">
        <f aca="false">IFERROR(BN7*(1+INDEX(Inputs!$N$15:$N$25,MATCH('Cash Flows - Market'!BO$2,Inputs!$L$15:$L$25))/12),0)</f>
        <v>0</v>
      </c>
      <c r="BP7" s="378" t="n">
        <f aca="false">IFERROR(BO7*(1+INDEX(Inputs!$N$15:$N$25,MATCH('Cash Flows - Market'!BP$2,Inputs!$L$15:$L$25))/12),0)</f>
        <v>0</v>
      </c>
      <c r="BQ7" s="378" t="n">
        <f aca="false">IFERROR(BP7*(1+INDEX(Inputs!$N$15:$N$25,MATCH('Cash Flows - Market'!BQ$2,Inputs!$L$15:$L$25))/12),0)</f>
        <v>0</v>
      </c>
      <c r="BR7" s="378" t="n">
        <f aca="false">IFERROR(BQ7*(1+INDEX(Inputs!$N$15:$N$25,MATCH('Cash Flows - Market'!BR$2,Inputs!$L$15:$L$25))/12),0)</f>
        <v>0</v>
      </c>
      <c r="BS7" s="378" t="n">
        <f aca="false">IFERROR(BR7*(1+INDEX(Inputs!$N$15:$N$25,MATCH('Cash Flows - Market'!BS$2,Inputs!$L$15:$L$25))/12),0)</f>
        <v>0</v>
      </c>
      <c r="BT7" s="378" t="n">
        <f aca="false">IFERROR(BS7*(1+INDEX(Inputs!$N$15:$N$25,MATCH('Cash Flows - Market'!BT$2,Inputs!$L$15:$L$25))/12),0)</f>
        <v>0</v>
      </c>
      <c r="BU7" s="378" t="n">
        <f aca="false">IFERROR(BT7*(1+INDEX(Inputs!$N$15:$N$25,MATCH('Cash Flows - Market'!BU$2,Inputs!$L$15:$L$25))/12),0)</f>
        <v>0</v>
      </c>
      <c r="BV7" s="378" t="n">
        <f aca="false">IFERROR(BU7*(1+INDEX(Inputs!$N$15:$N$25,MATCH('Cash Flows - Market'!BV$2,Inputs!$L$15:$L$25))/12),0)</f>
        <v>0</v>
      </c>
      <c r="BW7" s="378" t="n">
        <f aca="false">IFERROR(BV7*(1+INDEX(Inputs!$N$15:$N$25,MATCH('Cash Flows - Market'!BW$2,Inputs!$L$15:$L$25))/12),0)</f>
        <v>0</v>
      </c>
      <c r="BX7" s="378" t="n">
        <f aca="false">IFERROR(BW7*(1+INDEX(Inputs!$N$15:$N$25,MATCH('Cash Flows - Market'!BX$2,Inputs!$L$15:$L$25))/12),0)</f>
        <v>0</v>
      </c>
      <c r="BY7" s="378" t="n">
        <f aca="false">IFERROR(BX7*(1+INDEX(Inputs!$N$15:$N$25,MATCH('Cash Flows - Market'!BY$2,Inputs!$L$15:$L$25))/12),0)</f>
        <v>0</v>
      </c>
      <c r="BZ7" s="378" t="n">
        <f aca="false">IFERROR(BY7*(1+INDEX(Inputs!$N$15:$N$25,MATCH('Cash Flows - Market'!BZ$2,Inputs!$L$15:$L$25))/12),0)</f>
        <v>0</v>
      </c>
      <c r="CA7" s="378" t="n">
        <f aca="false">IFERROR(BZ7*(1+INDEX(Inputs!$N$15:$N$25,MATCH('Cash Flows - Market'!CA$2,Inputs!$L$15:$L$25))/12),0)</f>
        <v>0</v>
      </c>
      <c r="CB7" s="378" t="n">
        <f aca="false">IFERROR(CA7*(1+INDEX(Inputs!$N$15:$N$25,MATCH('Cash Flows - Market'!CB$2,Inputs!$L$15:$L$25))/12),0)</f>
        <v>0</v>
      </c>
      <c r="CC7" s="378" t="n">
        <f aca="false">IFERROR(CB7*(1+INDEX(Inputs!$N$15:$N$25,MATCH('Cash Flows - Market'!CC$2,Inputs!$L$15:$L$25))/12),0)</f>
        <v>0</v>
      </c>
      <c r="CD7" s="378" t="n">
        <f aca="false">IFERROR(CC7*(1+INDEX(Inputs!$N$15:$N$25,MATCH('Cash Flows - Market'!CD$2,Inputs!$L$15:$L$25))/12),0)</f>
        <v>0</v>
      </c>
      <c r="CE7" s="378" t="n">
        <f aca="false">IFERROR(CD7*(1+INDEX(Inputs!$N$15:$N$25,MATCH('Cash Flows - Market'!CE$2,Inputs!$L$15:$L$25))/12),0)</f>
        <v>0</v>
      </c>
      <c r="CF7" s="378" t="n">
        <f aca="false">IFERROR(CE7*(1+INDEX(Inputs!$N$15:$N$25,MATCH('Cash Flows - Market'!CF$2,Inputs!$L$15:$L$25))/12),0)</f>
        <v>0</v>
      </c>
      <c r="CG7" s="378" t="n">
        <f aca="false">IFERROR(CF7*(1+INDEX(Inputs!$N$15:$N$25,MATCH('Cash Flows - Market'!CG$2,Inputs!$L$15:$L$25))/12),0)</f>
        <v>0</v>
      </c>
      <c r="CH7" s="378" t="n">
        <f aca="false">IFERROR(CG7*(1+INDEX(Inputs!$N$15:$N$25,MATCH('Cash Flows - Market'!CH$2,Inputs!$L$15:$L$25))/12),0)</f>
        <v>0</v>
      </c>
      <c r="CI7" s="378" t="n">
        <f aca="false">IFERROR(CH7*(1+INDEX(Inputs!$N$15:$N$25,MATCH('Cash Flows - Market'!CI$2,Inputs!$L$15:$L$25))/12),0)</f>
        <v>0</v>
      </c>
      <c r="CJ7" s="378" t="n">
        <f aca="false">IFERROR(CI7*(1+INDEX(Inputs!$N$15:$N$25,MATCH('Cash Flows - Market'!CJ$2,Inputs!$L$15:$L$25))/12),0)</f>
        <v>0</v>
      </c>
      <c r="CK7" s="378" t="n">
        <f aca="false">IFERROR(CJ7*(1+INDEX(Inputs!$N$15:$N$25,MATCH('Cash Flows - Market'!CK$2,Inputs!$L$15:$L$25))/12),0)</f>
        <v>0</v>
      </c>
      <c r="CL7" s="378" t="n">
        <f aca="false">IFERROR(CK7*(1+INDEX(Inputs!$N$15:$N$25,MATCH('Cash Flows - Market'!CL$2,Inputs!$L$15:$L$25))/12),0)</f>
        <v>0</v>
      </c>
      <c r="CM7" s="378" t="n">
        <f aca="false">IFERROR(CL7*(1+INDEX(Inputs!$N$15:$N$25,MATCH('Cash Flows - Market'!CM$2,Inputs!$L$15:$L$25))/12),0)</f>
        <v>0</v>
      </c>
      <c r="CN7" s="378" t="n">
        <f aca="false">IFERROR(CM7*(1+INDEX(Inputs!$N$15:$N$25,MATCH('Cash Flows - Market'!CN$2,Inputs!$L$15:$L$25))/12),0)</f>
        <v>0</v>
      </c>
      <c r="CO7" s="378" t="n">
        <f aca="false">IFERROR(CN7*(1+INDEX(Inputs!$N$15:$N$25,MATCH('Cash Flows - Market'!CO$2,Inputs!$L$15:$L$25))/12),0)</f>
        <v>0</v>
      </c>
      <c r="CP7" s="378" t="n">
        <f aca="false">IFERROR(CO7*(1+INDEX(Inputs!$N$15:$N$25,MATCH('Cash Flows - Market'!CP$2,Inputs!$L$15:$L$25))/12),0)</f>
        <v>0</v>
      </c>
      <c r="CQ7" s="378" t="n">
        <f aca="false">IFERROR(CP7*(1+INDEX(Inputs!$N$15:$N$25,MATCH('Cash Flows - Market'!CQ$2,Inputs!$L$15:$L$25))/12),0)</f>
        <v>0</v>
      </c>
      <c r="CR7" s="378" t="n">
        <f aca="false">IFERROR(CQ7*(1+INDEX(Inputs!$N$15:$N$25,MATCH('Cash Flows - Market'!CR$2,Inputs!$L$15:$L$25))/12),0)</f>
        <v>0</v>
      </c>
      <c r="CS7" s="378" t="n">
        <f aca="false">IFERROR(CR7*(1+INDEX(Inputs!$N$15:$N$25,MATCH('Cash Flows - Market'!CS$2,Inputs!$L$15:$L$25))/12),0)</f>
        <v>0</v>
      </c>
      <c r="CT7" s="378" t="n">
        <f aca="false">IFERROR(CS7*(1+INDEX(Inputs!$N$15:$N$25,MATCH('Cash Flows - Market'!CT$2,Inputs!$L$15:$L$25))/12),0)</f>
        <v>0</v>
      </c>
      <c r="CU7" s="378" t="n">
        <f aca="false">IFERROR(CT7*(1+INDEX(Inputs!$N$15:$N$25,MATCH('Cash Flows - Market'!CU$2,Inputs!$L$15:$L$25))/12),0)</f>
        <v>0</v>
      </c>
      <c r="CV7" s="378" t="n">
        <f aca="false">IFERROR(CU7*(1+INDEX(Inputs!$N$15:$N$25,MATCH('Cash Flows - Market'!CV$2,Inputs!$L$15:$L$25))/12),0)</f>
        <v>0</v>
      </c>
      <c r="CW7" s="378" t="n">
        <f aca="false">IFERROR(CV7*(1+INDEX(Inputs!$N$15:$N$25,MATCH('Cash Flows - Market'!CW$2,Inputs!$L$15:$L$25))/12),0)</f>
        <v>0</v>
      </c>
      <c r="CX7" s="378" t="n">
        <f aca="false">IFERROR(CW7*(1+INDEX(Inputs!$N$15:$N$25,MATCH('Cash Flows - Market'!CX$2,Inputs!$L$15:$L$25))/12),0)</f>
        <v>0</v>
      </c>
      <c r="CY7" s="378" t="n">
        <f aca="false">IFERROR(CX7*(1+INDEX(Inputs!$N$15:$N$25,MATCH('Cash Flows - Market'!CY$2,Inputs!$L$15:$L$25))/12),0)</f>
        <v>0</v>
      </c>
      <c r="CZ7" s="378" t="n">
        <f aca="false">IFERROR(CY7*(1+INDEX(Inputs!$N$15:$N$25,MATCH('Cash Flows - Market'!CZ$2,Inputs!$L$15:$L$25))/12),0)</f>
        <v>0</v>
      </c>
      <c r="DA7" s="378" t="n">
        <f aca="false">IFERROR(CZ7*(1+INDEX(Inputs!$N$15:$N$25,MATCH('Cash Flows - Market'!DA$2,Inputs!$L$15:$L$25))/12),0)</f>
        <v>0</v>
      </c>
      <c r="DB7" s="378" t="n">
        <f aca="false">IFERROR(DA7*(1+INDEX(Inputs!$N$15:$N$25,MATCH('Cash Flows - Market'!DB$2,Inputs!$L$15:$L$25))/12),0)</f>
        <v>0</v>
      </c>
      <c r="DC7" s="378" t="n">
        <f aca="false">IFERROR(DB7*(1+INDEX(Inputs!$N$15:$N$25,MATCH('Cash Flows - Market'!DC$2,Inputs!$L$15:$L$25))/12),0)</f>
        <v>0</v>
      </c>
      <c r="DD7" s="378" t="n">
        <f aca="false">IFERROR(DC7*(1+INDEX(Inputs!$N$15:$N$25,MATCH('Cash Flows - Market'!DD$2,Inputs!$L$15:$L$25))/12),0)</f>
        <v>0</v>
      </c>
      <c r="DE7" s="378" t="n">
        <f aca="false">IFERROR(DD7*(1+INDEX(Inputs!$N$15:$N$25,MATCH('Cash Flows - Market'!DE$2,Inputs!$L$15:$L$25))/12),0)</f>
        <v>0</v>
      </c>
      <c r="DF7" s="378" t="n">
        <f aca="false">IFERROR(DE7*(1+INDEX(Inputs!$N$15:$N$25,MATCH('Cash Flows - Market'!DF$2,Inputs!$L$15:$L$25))/12),0)</f>
        <v>0</v>
      </c>
      <c r="DG7" s="378" t="n">
        <f aca="false">IFERROR(DF7*(1+INDEX(Inputs!$N$15:$N$25,MATCH('Cash Flows - Market'!DG$2,Inputs!$L$15:$L$25))/12),0)</f>
        <v>0</v>
      </c>
      <c r="DH7" s="378" t="n">
        <f aca="false">IFERROR(DG7*(1+INDEX(Inputs!$N$15:$N$25,MATCH('Cash Flows - Market'!DH$2,Inputs!$L$15:$L$25))/12),0)</f>
        <v>0</v>
      </c>
      <c r="DI7" s="378" t="n">
        <f aca="false">IFERROR(DH7*(1+INDEX(Inputs!$N$15:$N$25,MATCH('Cash Flows - Market'!DI$2,Inputs!$L$15:$L$25))/12),0)</f>
        <v>0</v>
      </c>
      <c r="DJ7" s="378" t="n">
        <f aca="false">IFERROR(DI7*(1+INDEX(Inputs!$N$15:$N$25,MATCH('Cash Flows - Market'!DJ$2,Inputs!$L$15:$L$25))/12),0)</f>
        <v>0</v>
      </c>
      <c r="DK7" s="378" t="n">
        <f aca="false">IFERROR(DJ7*(1+INDEX(Inputs!$N$15:$N$25,MATCH('Cash Flows - Market'!DK$2,Inputs!$L$15:$L$25))/12),0)</f>
        <v>0</v>
      </c>
      <c r="DL7" s="378" t="n">
        <f aca="false">IFERROR(DK7*(1+INDEX(Inputs!$N$15:$N$25,MATCH('Cash Flows - Market'!DL$2,Inputs!$L$15:$L$25))/12),0)</f>
        <v>0</v>
      </c>
      <c r="DM7" s="378" t="n">
        <f aca="false">IFERROR(DL7*(1+INDEX(Inputs!$N$15:$N$25,MATCH('Cash Flows - Market'!DM$2,Inputs!$L$15:$L$25))/12),0)</f>
        <v>0</v>
      </c>
      <c r="DN7" s="378" t="n">
        <f aca="false">IFERROR(DM7*(1+INDEX(Inputs!$N$15:$N$25,MATCH('Cash Flows - Market'!DN$2,Inputs!$L$15:$L$25))/12),0)</f>
        <v>0</v>
      </c>
      <c r="DO7" s="378" t="n">
        <f aca="false">IFERROR(DN7*(1+INDEX(Inputs!$N$15:$N$25,MATCH('Cash Flows - Market'!DO$2,Inputs!$L$15:$L$25))/12),0)</f>
        <v>0</v>
      </c>
      <c r="DP7" s="378" t="n">
        <f aca="false">IFERROR(DO7*(1+INDEX(Inputs!$N$15:$N$25,MATCH('Cash Flows - Market'!DP$2,Inputs!$L$15:$L$25))/12),0)</f>
        <v>0</v>
      </c>
      <c r="DQ7" s="378" t="n">
        <f aca="false">IFERROR(DP7*(1+INDEX(Inputs!$N$15:$N$25,MATCH('Cash Flows - Market'!DQ$2,Inputs!$L$15:$L$25))/12),0)</f>
        <v>0</v>
      </c>
      <c r="DR7" s="378" t="n">
        <f aca="false">IFERROR(DQ7*(1+INDEX(Inputs!$N$15:$N$25,MATCH('Cash Flows - Market'!DR$2,Inputs!$L$15:$L$25))/12),0)</f>
        <v>0</v>
      </c>
      <c r="DS7" s="378" t="n">
        <f aca="false">IFERROR(DR7*(1+INDEX(Inputs!$N$15:$N$25,MATCH('Cash Flows - Market'!DS$2,Inputs!$L$15:$L$25))/12),0)</f>
        <v>0</v>
      </c>
      <c r="DT7" s="378" t="n">
        <f aca="false">IFERROR(DS7*(1+INDEX(Inputs!$N$15:$N$25,MATCH('Cash Flows - Market'!DT$2,Inputs!$L$15:$L$25))/12),0)</f>
        <v>0</v>
      </c>
      <c r="DU7" s="378" t="n">
        <f aca="false">IFERROR(DT7*(1+INDEX(Inputs!$N$15:$N$25,MATCH('Cash Flows - Market'!DU$2,Inputs!$L$15:$L$25))/12),0)</f>
        <v>0</v>
      </c>
      <c r="DV7" s="378" t="n">
        <f aca="false">IFERROR(DU7*(1+INDEX(Inputs!$N$15:$N$25,MATCH('Cash Flows - Market'!DV$2,Inputs!$L$15:$L$25))/12),0)</f>
        <v>0</v>
      </c>
      <c r="DW7" s="378" t="n">
        <f aca="false">IFERROR(DV7*(1+INDEX(Inputs!$N$15:$N$25,MATCH('Cash Flows - Market'!DW$2,Inputs!$L$15:$L$25))/12),0)</f>
        <v>0</v>
      </c>
      <c r="DX7" s="378" t="n">
        <f aca="false">IFERROR(DW7*(1+INDEX(Inputs!$N$15:$N$25,MATCH('Cash Flows - Market'!DX$2,Inputs!$L$15:$L$25))/12),0)</f>
        <v>0</v>
      </c>
      <c r="DY7" s="378" t="n">
        <f aca="false">IFERROR(DX7*(1+INDEX(Inputs!$N$15:$N$25,MATCH('Cash Flows - Market'!DY$2,Inputs!$L$15:$L$25))/12),0)</f>
        <v>0</v>
      </c>
      <c r="DZ7" s="378" t="n">
        <f aca="false">IFERROR(DY7*(1+INDEX(Inputs!$N$15:$N$25,MATCH('Cash Flows - Market'!DZ$2,Inputs!$L$15:$L$25))/12),0)</f>
        <v>0</v>
      </c>
      <c r="EA7" s="378" t="n">
        <f aca="false">IFERROR(DZ7*(1+INDEX(Inputs!$N$15:$N$25,MATCH('Cash Flows - Market'!EA$2,Inputs!$L$15:$L$25))/12),0)</f>
        <v>0</v>
      </c>
      <c r="EB7" s="378" t="n">
        <f aca="false">IFERROR(EA7*(1+INDEX(Inputs!$N$15:$N$25,MATCH('Cash Flows - Market'!EB$2,Inputs!$L$15:$L$25))/12),0)</f>
        <v>0</v>
      </c>
      <c r="EC7" s="378" t="n">
        <f aca="false">IFERROR(EB7*(1+INDEX(Inputs!$N$15:$N$25,MATCH('Cash Flows - Market'!EC$2,Inputs!$L$15:$L$25))/12),0)</f>
        <v>0</v>
      </c>
      <c r="ED7" s="378" t="n">
        <f aca="false">IFERROR(EC7*(1+INDEX(Inputs!$N$15:$N$25,MATCH('Cash Flows - Market'!ED$2,Inputs!$L$15:$L$25))/12),0)</f>
        <v>0</v>
      </c>
      <c r="EE7" s="378" t="n">
        <f aca="false">IFERROR(ED7*(1+INDEX(Inputs!$N$15:$N$25,MATCH('Cash Flows - Market'!EE$2,Inputs!$L$15:$L$25))/12),0)</f>
        <v>0</v>
      </c>
      <c r="EF7" s="378" t="n">
        <f aca="false">IFERROR(EE7*(1+INDEX(Inputs!$N$15:$N$25,MATCH('Cash Flows - Market'!EF$2,Inputs!$L$15:$L$25))/12),0)</f>
        <v>0</v>
      </c>
      <c r="EG7" s="378" t="n">
        <f aca="false">IFERROR(EF7*(1+INDEX(Inputs!$N$15:$N$25,MATCH('Cash Flows - Market'!EG$2,Inputs!$L$15:$L$25))/12),0)</f>
        <v>0</v>
      </c>
      <c r="EH7" s="378" t="n">
        <f aca="false">IFERROR(EG7*(1+INDEX(Inputs!$N$15:$N$25,MATCH('Cash Flows - Market'!EH$2,Inputs!$L$15:$L$25))/12),0)</f>
        <v>0</v>
      </c>
      <c r="EI7" s="378" t="n">
        <f aca="false">IFERROR(EH7*(1+INDEX(Inputs!$N$15:$N$25,MATCH('Cash Flows - Market'!EI$2,Inputs!$L$15:$L$25))/12),0)</f>
        <v>0</v>
      </c>
      <c r="EJ7" s="378" t="n">
        <f aca="false">IFERROR(EI7*(1+INDEX(Inputs!$N$15:$N$25,MATCH('Cash Flows - Market'!EJ$2,Inputs!$L$15:$L$25))/12),0)</f>
        <v>0</v>
      </c>
      <c r="EK7" s="378" t="n">
        <f aca="false">IFERROR(EJ7*(1+INDEX(Inputs!$N$15:$N$25,MATCH('Cash Flows - Market'!EK$2,Inputs!$L$15:$L$25))/12),0)</f>
        <v>0</v>
      </c>
      <c r="EL7" s="378" t="n">
        <f aca="false">IFERROR(EK7*(1+INDEX(Inputs!$N$15:$N$25,MATCH('Cash Flows - Market'!EL$2,Inputs!$L$15:$L$25))/12),0)</f>
        <v>0</v>
      </c>
      <c r="EM7" s="378" t="n">
        <f aca="false">IFERROR(EL7*(1+INDEX(Inputs!$N$15:$N$25,MATCH('Cash Flows - Market'!EM$2,Inputs!$L$15:$L$25))/12),0)</f>
        <v>0</v>
      </c>
      <c r="EN7" s="378" t="n">
        <f aca="false">IFERROR(EM7*(1+INDEX(Inputs!$N$15:$N$25,MATCH('Cash Flows - Market'!EN$2,Inputs!$L$15:$L$25))/12),0)</f>
        <v>0</v>
      </c>
      <c r="EO7" s="378" t="n">
        <f aca="false">IFERROR(EN7*(1+INDEX(Inputs!$N$15:$N$25,MATCH('Cash Flows - Market'!EO$2,Inputs!$L$15:$L$25))/12),0)</f>
        <v>0</v>
      </c>
      <c r="EP7" s="378" t="n">
        <f aca="false">IFERROR(EO7*(1+INDEX(Inputs!$N$15:$N$25,MATCH('Cash Flows - Market'!EP$2,Inputs!$L$15:$L$25))/12),0)</f>
        <v>0</v>
      </c>
      <c r="EQ7" s="378" t="n">
        <f aca="false">IFERROR(EP7*(1+INDEX(Inputs!$N$15:$N$25,MATCH('Cash Flows - Market'!EQ$2,Inputs!$L$15:$L$25))/12),0)</f>
        <v>0</v>
      </c>
      <c r="ER7" s="378" t="n">
        <f aca="false">IFERROR(EQ7*(1+INDEX(Inputs!$N$15:$N$25,MATCH('Cash Flows - Market'!ER$2,Inputs!$L$15:$L$25))/12),0)</f>
        <v>0</v>
      </c>
      <c r="ES7" s="378" t="n">
        <f aca="false">IFERROR(ER7*(1+INDEX(Inputs!$N$15:$N$25,MATCH('Cash Flows - Market'!ES$2,Inputs!$L$15:$L$25))/12),0)</f>
        <v>0</v>
      </c>
      <c r="ET7" s="378" t="n">
        <f aca="false">IFERROR(ES7*(1+INDEX(Inputs!$N$15:$N$25,MATCH('Cash Flows - Market'!ET$2,Inputs!$L$15:$L$25))/12),0)</f>
        <v>0</v>
      </c>
      <c r="EU7" s="378" t="n">
        <f aca="false">IFERROR(ET7*(1+INDEX(Inputs!$N$15:$N$25,MATCH('Cash Flows - Market'!EU$2,Inputs!$L$15:$L$25))/12),0)</f>
        <v>0</v>
      </c>
      <c r="EV7" s="378" t="n">
        <f aca="false">IFERROR(EU7*(1+INDEX(Inputs!$N$15:$N$25,MATCH('Cash Flows - Market'!EV$2,Inputs!$L$15:$L$25))/12),0)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214</v>
      </c>
      <c r="T8" s="380"/>
      <c r="U8" s="378" t="n">
        <v>0</v>
      </c>
      <c r="V8" s="378" t="n">
        <f aca="false">IFERROR(U8*(1+INDEX(Inputs!$N$15:$N$25,MATCH('Cash Flows - Market'!V$2,Inputs!$L$15:$L$25))/12),0)</f>
        <v>0</v>
      </c>
      <c r="W8" s="378" t="n">
        <f aca="false">IFERROR(V8*(1+INDEX(Inputs!$N$15:$N$25,MATCH('Cash Flows - Market'!W$2,Inputs!$L$15:$L$25))/12),0)</f>
        <v>0</v>
      </c>
      <c r="X8" s="378" t="n">
        <f aca="false">IFERROR(W8*(1+INDEX(Inputs!$N$15:$N$25,MATCH('Cash Flows - Market'!X$2,Inputs!$L$15:$L$25))/12),0)</f>
        <v>0</v>
      </c>
      <c r="Y8" s="378" t="n">
        <f aca="false">IFERROR(X8*(1+INDEX(Inputs!$N$15:$N$25,MATCH('Cash Flows - Market'!Y$2,Inputs!$L$15:$L$25))/12),0)</f>
        <v>0</v>
      </c>
      <c r="Z8" s="378" t="n">
        <f aca="false">IFERROR(Y8*(1+INDEX(Inputs!$N$15:$N$25,MATCH('Cash Flows - Market'!Z$2,Inputs!$L$15:$L$25))/12),0)</f>
        <v>0</v>
      </c>
      <c r="AA8" s="378" t="n">
        <f aca="false">IFERROR(Z8*(1+INDEX(Inputs!$N$15:$N$25,MATCH('Cash Flows - Market'!AA$2,Inputs!$L$15:$L$25))/12),0)</f>
        <v>0</v>
      </c>
      <c r="AB8" s="378" t="n">
        <f aca="false">IFERROR(AA8*(1+INDEX(Inputs!$N$15:$N$25,MATCH('Cash Flows - Market'!AB$2,Inputs!$L$15:$L$25))/12),0)</f>
        <v>0</v>
      </c>
      <c r="AC8" s="378" t="n">
        <f aca="false">IFERROR(AB8*(1+INDEX(Inputs!$N$15:$N$25,MATCH('Cash Flows - Market'!AC$2,Inputs!$L$15:$L$25))/12),0)</f>
        <v>0</v>
      </c>
      <c r="AD8" s="378" t="n">
        <f aca="false">IFERROR(AC8*(1+INDEX(Inputs!$N$15:$N$25,MATCH('Cash Flows - Market'!AD$2,Inputs!$L$15:$L$25))/12),0)</f>
        <v>0</v>
      </c>
      <c r="AE8" s="378" t="n">
        <f aca="false">IFERROR(AD8*(1+INDEX(Inputs!$N$15:$N$25,MATCH('Cash Flows - Market'!AE$2,Inputs!$L$15:$L$25))/12),0)</f>
        <v>0</v>
      </c>
      <c r="AF8" s="378" t="n">
        <f aca="false">IFERROR(AE8*(1+INDEX(Inputs!$N$15:$N$25,MATCH('Cash Flows - Market'!AF$2,Inputs!$L$15:$L$25))/12),0)</f>
        <v>0</v>
      </c>
      <c r="AG8" s="378" t="n">
        <f aca="false">IFERROR(AF8*(1+INDEX(Inputs!$N$15:$N$25,MATCH('Cash Flows - Market'!AG$2,Inputs!$L$15:$L$25))/12),0)</f>
        <v>0</v>
      </c>
      <c r="AH8" s="378" t="n">
        <f aca="false">IFERROR(AG8*(1+INDEX(Inputs!$N$15:$N$25,MATCH('Cash Flows - Market'!AH$2,Inputs!$L$15:$L$25))/12),0)</f>
        <v>0</v>
      </c>
      <c r="AI8" s="378" t="n">
        <f aca="false">IFERROR(AH8*(1+INDEX(Inputs!$N$15:$N$25,MATCH('Cash Flows - Market'!AI$2,Inputs!$L$15:$L$25))/12),0)</f>
        <v>0</v>
      </c>
      <c r="AJ8" s="378" t="n">
        <f aca="false">IFERROR(AI8*(1+INDEX(Inputs!$N$15:$N$25,MATCH('Cash Flows - Market'!AJ$2,Inputs!$L$15:$L$25))/12),0)</f>
        <v>0</v>
      </c>
      <c r="AK8" s="378" t="n">
        <f aca="false">IFERROR(AJ8*(1+INDEX(Inputs!$N$15:$N$25,MATCH('Cash Flows - Market'!AK$2,Inputs!$L$15:$L$25))/12),0)</f>
        <v>0</v>
      </c>
      <c r="AL8" s="378" t="n">
        <f aca="false">IFERROR(AK8*(1+INDEX(Inputs!$N$15:$N$25,MATCH('Cash Flows - Market'!AL$2,Inputs!$L$15:$L$25))/12),0)</f>
        <v>0</v>
      </c>
      <c r="AM8" s="378" t="n">
        <f aca="false">IFERROR(AL8*(1+INDEX(Inputs!$N$15:$N$25,MATCH('Cash Flows - Market'!AM$2,Inputs!$L$15:$L$25))/12),0)</f>
        <v>0</v>
      </c>
      <c r="AN8" s="378" t="n">
        <f aca="false">IFERROR(AM8*(1+INDEX(Inputs!$N$15:$N$25,MATCH('Cash Flows - Market'!AN$2,Inputs!$L$15:$L$25))/12),0)</f>
        <v>0</v>
      </c>
      <c r="AO8" s="378" t="n">
        <f aca="false">IFERROR(AN8*(1+INDEX(Inputs!$N$15:$N$25,MATCH('Cash Flows - Market'!AO$2,Inputs!$L$15:$L$25))/12),0)</f>
        <v>0</v>
      </c>
      <c r="AP8" s="378" t="n">
        <f aca="false">IFERROR(AO8*(1+INDEX(Inputs!$N$15:$N$25,MATCH('Cash Flows - Market'!AP$2,Inputs!$L$15:$L$25))/12),0)</f>
        <v>0</v>
      </c>
      <c r="AQ8" s="378" t="n">
        <f aca="false">IFERROR(AP8*(1+INDEX(Inputs!$N$15:$N$25,MATCH('Cash Flows - Market'!AQ$2,Inputs!$L$15:$L$25))/12),0)</f>
        <v>0</v>
      </c>
      <c r="AR8" s="378" t="n">
        <f aca="false">IFERROR(AQ8*(1+INDEX(Inputs!$N$15:$N$25,MATCH('Cash Flows - Market'!AR$2,Inputs!$L$15:$L$25))/12),0)</f>
        <v>0</v>
      </c>
      <c r="AS8" s="378" t="n">
        <f aca="false">IFERROR(AR8*(1+INDEX(Inputs!$N$15:$N$25,MATCH('Cash Flows - Market'!AS$2,Inputs!$L$15:$L$25))/12),0)</f>
        <v>0</v>
      </c>
      <c r="AT8" s="378" t="n">
        <f aca="false">IFERROR(AS8*(1+INDEX(Inputs!$N$15:$N$25,MATCH('Cash Flows - Market'!AT$2,Inputs!$L$15:$L$25))/12),0)</f>
        <v>0</v>
      </c>
      <c r="AU8" s="378" t="n">
        <f aca="false">IFERROR(AT8*(1+INDEX(Inputs!$N$15:$N$25,MATCH('Cash Flows - Market'!AU$2,Inputs!$L$15:$L$25))/12),0)</f>
        <v>0</v>
      </c>
      <c r="AV8" s="378" t="n">
        <f aca="false">IFERROR(AU8*(1+INDEX(Inputs!$N$15:$N$25,MATCH('Cash Flows - Market'!AV$2,Inputs!$L$15:$L$25))/12),0)</f>
        <v>0</v>
      </c>
      <c r="AW8" s="378" t="n">
        <f aca="false">IFERROR(AV8*(1+INDEX(Inputs!$N$15:$N$25,MATCH('Cash Flows - Market'!AW$2,Inputs!$L$15:$L$25))/12),0)</f>
        <v>0</v>
      </c>
      <c r="AX8" s="378" t="n">
        <f aca="false">IFERROR(AW8*(1+INDEX(Inputs!$N$15:$N$25,MATCH('Cash Flows - Market'!AX$2,Inputs!$L$15:$L$25))/12),0)</f>
        <v>0</v>
      </c>
      <c r="AY8" s="378" t="n">
        <f aca="false">IFERROR(AX8*(1+INDEX(Inputs!$N$15:$N$25,MATCH('Cash Flows - Market'!AY$2,Inputs!$L$15:$L$25))/12),0)</f>
        <v>0</v>
      </c>
      <c r="AZ8" s="378" t="n">
        <f aca="false">IFERROR(AY8*(1+INDEX(Inputs!$N$15:$N$25,MATCH('Cash Flows - Market'!AZ$2,Inputs!$L$15:$L$25))/12),0)</f>
        <v>0</v>
      </c>
      <c r="BA8" s="378" t="n">
        <f aca="false">IFERROR(AZ8*(1+INDEX(Inputs!$N$15:$N$25,MATCH('Cash Flows - Market'!BA$2,Inputs!$L$15:$L$25))/12),0)</f>
        <v>0</v>
      </c>
      <c r="BB8" s="378" t="n">
        <f aca="false">IFERROR(BA8*(1+INDEX(Inputs!$N$15:$N$25,MATCH('Cash Flows - Market'!BB$2,Inputs!$L$15:$L$25))/12),0)</f>
        <v>0</v>
      </c>
      <c r="BC8" s="378" t="n">
        <f aca="false">IFERROR(BB8*(1+INDEX(Inputs!$N$15:$N$25,MATCH('Cash Flows - Market'!BC$2,Inputs!$L$15:$L$25))/12),0)</f>
        <v>0</v>
      </c>
      <c r="BD8" s="378" t="n">
        <f aca="false">IFERROR(BC8*(1+INDEX(Inputs!$N$15:$N$25,MATCH('Cash Flows - Market'!BD$2,Inputs!$L$15:$L$25))/12),0)</f>
        <v>0</v>
      </c>
      <c r="BE8" s="378" t="n">
        <f aca="false">IFERROR(BD8*(1+INDEX(Inputs!$N$15:$N$25,MATCH('Cash Flows - Market'!BE$2,Inputs!$L$15:$L$25))/12),0)</f>
        <v>0</v>
      </c>
      <c r="BF8" s="378" t="n">
        <f aca="false">IFERROR(BE8*(1+INDEX(Inputs!$N$15:$N$25,MATCH('Cash Flows - Market'!BF$2,Inputs!$L$15:$L$25))/12),0)</f>
        <v>0</v>
      </c>
      <c r="BG8" s="378" t="n">
        <f aca="false">IFERROR(BF8*(1+INDEX(Inputs!$N$15:$N$25,MATCH('Cash Flows - Market'!BG$2,Inputs!$L$15:$L$25))/12),0)</f>
        <v>0</v>
      </c>
      <c r="BH8" s="378" t="n">
        <f aca="false">IFERROR(BG8*(1+INDEX(Inputs!$N$15:$N$25,MATCH('Cash Flows - Market'!BH$2,Inputs!$L$15:$L$25))/12),0)</f>
        <v>0</v>
      </c>
      <c r="BI8" s="378" t="n">
        <f aca="false">IFERROR(BH8*(1+INDEX(Inputs!$N$15:$N$25,MATCH('Cash Flows - Market'!BI$2,Inputs!$L$15:$L$25))/12),0)</f>
        <v>0</v>
      </c>
      <c r="BJ8" s="378" t="n">
        <f aca="false">IFERROR(BI8*(1+INDEX(Inputs!$N$15:$N$25,MATCH('Cash Flows - Market'!BJ$2,Inputs!$L$15:$L$25))/12),0)</f>
        <v>0</v>
      </c>
      <c r="BK8" s="378" t="n">
        <f aca="false">IFERROR(BJ8*(1+INDEX(Inputs!$N$15:$N$25,MATCH('Cash Flows - Market'!BK$2,Inputs!$L$15:$L$25))/12),0)</f>
        <v>0</v>
      </c>
      <c r="BL8" s="378" t="n">
        <f aca="false">IFERROR(BK8*(1+INDEX(Inputs!$N$15:$N$25,MATCH('Cash Flows - Market'!BL$2,Inputs!$L$15:$L$25))/12),0)</f>
        <v>0</v>
      </c>
      <c r="BM8" s="378" t="n">
        <f aca="false">IFERROR(BL8*(1+INDEX(Inputs!$N$15:$N$25,MATCH('Cash Flows - Market'!BM$2,Inputs!$L$15:$L$25))/12),0)</f>
        <v>0</v>
      </c>
      <c r="BN8" s="378" t="n">
        <f aca="false">IFERROR(BM8*(1+INDEX(Inputs!$N$15:$N$25,MATCH('Cash Flows - Market'!BN$2,Inputs!$L$15:$L$25))/12),0)</f>
        <v>0</v>
      </c>
      <c r="BO8" s="378" t="n">
        <f aca="false">IFERROR(BN8*(1+INDEX(Inputs!$N$15:$N$25,MATCH('Cash Flows - Market'!BO$2,Inputs!$L$15:$L$25))/12),0)</f>
        <v>0</v>
      </c>
      <c r="BP8" s="378" t="n">
        <f aca="false">IFERROR(BO8*(1+INDEX(Inputs!$N$15:$N$25,MATCH('Cash Flows - Market'!BP$2,Inputs!$L$15:$L$25))/12),0)</f>
        <v>0</v>
      </c>
      <c r="BQ8" s="378" t="n">
        <f aca="false">IFERROR(BP8*(1+INDEX(Inputs!$N$15:$N$25,MATCH('Cash Flows - Market'!BQ$2,Inputs!$L$15:$L$25))/12),0)</f>
        <v>0</v>
      </c>
      <c r="BR8" s="378" t="n">
        <f aca="false">IFERROR(BQ8*(1+INDEX(Inputs!$N$15:$N$25,MATCH('Cash Flows - Market'!BR$2,Inputs!$L$15:$L$25))/12),0)</f>
        <v>0</v>
      </c>
      <c r="BS8" s="378" t="n">
        <f aca="false">IFERROR(BR8*(1+INDEX(Inputs!$N$15:$N$25,MATCH('Cash Flows - Market'!BS$2,Inputs!$L$15:$L$25))/12),0)</f>
        <v>0</v>
      </c>
      <c r="BT8" s="378" t="n">
        <f aca="false">IFERROR(BS8*(1+INDEX(Inputs!$N$15:$N$25,MATCH('Cash Flows - Market'!BT$2,Inputs!$L$15:$L$25))/12),0)</f>
        <v>0</v>
      </c>
      <c r="BU8" s="378" t="n">
        <f aca="false">IFERROR(BT8*(1+INDEX(Inputs!$N$15:$N$25,MATCH('Cash Flows - Market'!BU$2,Inputs!$L$15:$L$25))/12),0)</f>
        <v>0</v>
      </c>
      <c r="BV8" s="378" t="n">
        <f aca="false">IFERROR(BU8*(1+INDEX(Inputs!$N$15:$N$25,MATCH('Cash Flows - Market'!BV$2,Inputs!$L$15:$L$25))/12),0)</f>
        <v>0</v>
      </c>
      <c r="BW8" s="378" t="n">
        <f aca="false">IFERROR(BV8*(1+INDEX(Inputs!$N$15:$N$25,MATCH('Cash Flows - Market'!BW$2,Inputs!$L$15:$L$25))/12),0)</f>
        <v>0</v>
      </c>
      <c r="BX8" s="378" t="n">
        <f aca="false">IFERROR(BW8*(1+INDEX(Inputs!$N$15:$N$25,MATCH('Cash Flows - Market'!BX$2,Inputs!$L$15:$L$25))/12),0)</f>
        <v>0</v>
      </c>
      <c r="BY8" s="378" t="n">
        <f aca="false">IFERROR(BX8*(1+INDEX(Inputs!$N$15:$N$25,MATCH('Cash Flows - Market'!BY$2,Inputs!$L$15:$L$25))/12),0)</f>
        <v>0</v>
      </c>
      <c r="BZ8" s="378" t="n">
        <f aca="false">IFERROR(BY8*(1+INDEX(Inputs!$N$15:$N$25,MATCH('Cash Flows - Market'!BZ$2,Inputs!$L$15:$L$25))/12),0)</f>
        <v>0</v>
      </c>
      <c r="CA8" s="378" t="n">
        <f aca="false">IFERROR(BZ8*(1+INDEX(Inputs!$N$15:$N$25,MATCH('Cash Flows - Market'!CA$2,Inputs!$L$15:$L$25))/12),0)</f>
        <v>0</v>
      </c>
      <c r="CB8" s="378" t="n">
        <f aca="false">IFERROR(CA8*(1+INDEX(Inputs!$N$15:$N$25,MATCH('Cash Flows - Market'!CB$2,Inputs!$L$15:$L$25))/12),0)</f>
        <v>0</v>
      </c>
      <c r="CC8" s="378" t="n">
        <f aca="false">IFERROR(CB8*(1+INDEX(Inputs!$N$15:$N$25,MATCH('Cash Flows - Market'!CC$2,Inputs!$L$15:$L$25))/12),0)</f>
        <v>0</v>
      </c>
      <c r="CD8" s="378" t="n">
        <f aca="false">IFERROR(CC8*(1+INDEX(Inputs!$N$15:$N$25,MATCH('Cash Flows - Market'!CD$2,Inputs!$L$15:$L$25))/12),0)</f>
        <v>0</v>
      </c>
      <c r="CE8" s="378" t="n">
        <f aca="false">IFERROR(CD8*(1+INDEX(Inputs!$N$15:$N$25,MATCH('Cash Flows - Market'!CE$2,Inputs!$L$15:$L$25))/12),0)</f>
        <v>0</v>
      </c>
      <c r="CF8" s="378" t="n">
        <f aca="false">IFERROR(CE8*(1+INDEX(Inputs!$N$15:$N$25,MATCH('Cash Flows - Market'!CF$2,Inputs!$L$15:$L$25))/12),0)</f>
        <v>0</v>
      </c>
      <c r="CG8" s="378" t="n">
        <f aca="false">IFERROR(CF8*(1+INDEX(Inputs!$N$15:$N$25,MATCH('Cash Flows - Market'!CG$2,Inputs!$L$15:$L$25))/12),0)</f>
        <v>0</v>
      </c>
      <c r="CH8" s="378" t="n">
        <f aca="false">IFERROR(CG8*(1+INDEX(Inputs!$N$15:$N$25,MATCH('Cash Flows - Market'!CH$2,Inputs!$L$15:$L$25))/12),0)</f>
        <v>0</v>
      </c>
      <c r="CI8" s="378" t="n">
        <f aca="false">IFERROR(CH8*(1+INDEX(Inputs!$N$15:$N$25,MATCH('Cash Flows - Market'!CI$2,Inputs!$L$15:$L$25))/12),0)</f>
        <v>0</v>
      </c>
      <c r="CJ8" s="378" t="n">
        <f aca="false">IFERROR(CI8*(1+INDEX(Inputs!$N$15:$N$25,MATCH('Cash Flows - Market'!CJ$2,Inputs!$L$15:$L$25))/12),0)</f>
        <v>0</v>
      </c>
      <c r="CK8" s="378" t="n">
        <f aca="false">IFERROR(CJ8*(1+INDEX(Inputs!$N$15:$N$25,MATCH('Cash Flows - Market'!CK$2,Inputs!$L$15:$L$25))/12),0)</f>
        <v>0</v>
      </c>
      <c r="CL8" s="378" t="n">
        <f aca="false">IFERROR(CK8*(1+INDEX(Inputs!$N$15:$N$25,MATCH('Cash Flows - Market'!CL$2,Inputs!$L$15:$L$25))/12),0)</f>
        <v>0</v>
      </c>
      <c r="CM8" s="378" t="n">
        <f aca="false">IFERROR(CL8*(1+INDEX(Inputs!$N$15:$N$25,MATCH('Cash Flows - Market'!CM$2,Inputs!$L$15:$L$25))/12),0)</f>
        <v>0</v>
      </c>
      <c r="CN8" s="378" t="n">
        <f aca="false">IFERROR(CM8*(1+INDEX(Inputs!$N$15:$N$25,MATCH('Cash Flows - Market'!CN$2,Inputs!$L$15:$L$25))/12),0)</f>
        <v>0</v>
      </c>
      <c r="CO8" s="378" t="n">
        <f aca="false">IFERROR(CN8*(1+INDEX(Inputs!$N$15:$N$25,MATCH('Cash Flows - Market'!CO$2,Inputs!$L$15:$L$25))/12),0)</f>
        <v>0</v>
      </c>
      <c r="CP8" s="378" t="n">
        <f aca="false">IFERROR(CO8*(1+INDEX(Inputs!$N$15:$N$25,MATCH('Cash Flows - Market'!CP$2,Inputs!$L$15:$L$25))/12),0)</f>
        <v>0</v>
      </c>
      <c r="CQ8" s="378" t="n">
        <f aca="false">IFERROR(CP8*(1+INDEX(Inputs!$N$15:$N$25,MATCH('Cash Flows - Market'!CQ$2,Inputs!$L$15:$L$25))/12),0)</f>
        <v>0</v>
      </c>
      <c r="CR8" s="378" t="n">
        <f aca="false">IFERROR(CQ8*(1+INDEX(Inputs!$N$15:$N$25,MATCH('Cash Flows - Market'!CR$2,Inputs!$L$15:$L$25))/12),0)</f>
        <v>0</v>
      </c>
      <c r="CS8" s="378" t="n">
        <f aca="false">IFERROR(CR8*(1+INDEX(Inputs!$N$15:$N$25,MATCH('Cash Flows - Market'!CS$2,Inputs!$L$15:$L$25))/12),0)</f>
        <v>0</v>
      </c>
      <c r="CT8" s="378" t="n">
        <f aca="false">IFERROR(CS8*(1+INDEX(Inputs!$N$15:$N$25,MATCH('Cash Flows - Market'!CT$2,Inputs!$L$15:$L$25))/12),0)</f>
        <v>0</v>
      </c>
      <c r="CU8" s="378" t="n">
        <f aca="false">IFERROR(CT8*(1+INDEX(Inputs!$N$15:$N$25,MATCH('Cash Flows - Market'!CU$2,Inputs!$L$15:$L$25))/12),0)</f>
        <v>0</v>
      </c>
      <c r="CV8" s="378" t="n">
        <f aca="false">IFERROR(CU8*(1+INDEX(Inputs!$N$15:$N$25,MATCH('Cash Flows - Market'!CV$2,Inputs!$L$15:$L$25))/12),0)</f>
        <v>0</v>
      </c>
      <c r="CW8" s="378" t="n">
        <f aca="false">IFERROR(CV8*(1+INDEX(Inputs!$N$15:$N$25,MATCH('Cash Flows - Market'!CW$2,Inputs!$L$15:$L$25))/12),0)</f>
        <v>0</v>
      </c>
      <c r="CX8" s="378" t="n">
        <f aca="false">IFERROR(CW8*(1+INDEX(Inputs!$N$15:$N$25,MATCH('Cash Flows - Market'!CX$2,Inputs!$L$15:$L$25))/12),0)</f>
        <v>0</v>
      </c>
      <c r="CY8" s="378" t="n">
        <f aca="false">IFERROR(CX8*(1+INDEX(Inputs!$N$15:$N$25,MATCH('Cash Flows - Market'!CY$2,Inputs!$L$15:$L$25))/12),0)</f>
        <v>0</v>
      </c>
      <c r="CZ8" s="378" t="n">
        <f aca="false">IFERROR(CY8*(1+INDEX(Inputs!$N$15:$N$25,MATCH('Cash Flows - Market'!CZ$2,Inputs!$L$15:$L$25))/12),0)</f>
        <v>0</v>
      </c>
      <c r="DA8" s="378" t="n">
        <f aca="false">IFERROR(CZ8*(1+INDEX(Inputs!$N$15:$N$25,MATCH('Cash Flows - Market'!DA$2,Inputs!$L$15:$L$25))/12),0)</f>
        <v>0</v>
      </c>
      <c r="DB8" s="378" t="n">
        <f aca="false">IFERROR(DA8*(1+INDEX(Inputs!$N$15:$N$25,MATCH('Cash Flows - Market'!DB$2,Inputs!$L$15:$L$25))/12),0)</f>
        <v>0</v>
      </c>
      <c r="DC8" s="378" t="n">
        <f aca="false">IFERROR(DB8*(1+INDEX(Inputs!$N$15:$N$25,MATCH('Cash Flows - Market'!DC$2,Inputs!$L$15:$L$25))/12),0)</f>
        <v>0</v>
      </c>
      <c r="DD8" s="378" t="n">
        <f aca="false">IFERROR(DC8*(1+INDEX(Inputs!$N$15:$N$25,MATCH('Cash Flows - Market'!DD$2,Inputs!$L$15:$L$25))/12),0)</f>
        <v>0</v>
      </c>
      <c r="DE8" s="378" t="n">
        <f aca="false">IFERROR(DD8*(1+INDEX(Inputs!$N$15:$N$25,MATCH('Cash Flows - Market'!DE$2,Inputs!$L$15:$L$25))/12),0)</f>
        <v>0</v>
      </c>
      <c r="DF8" s="378" t="n">
        <f aca="false">IFERROR(DE8*(1+INDEX(Inputs!$N$15:$N$25,MATCH('Cash Flows - Market'!DF$2,Inputs!$L$15:$L$25))/12),0)</f>
        <v>0</v>
      </c>
      <c r="DG8" s="378" t="n">
        <f aca="false">IFERROR(DF8*(1+INDEX(Inputs!$N$15:$N$25,MATCH('Cash Flows - Market'!DG$2,Inputs!$L$15:$L$25))/12),0)</f>
        <v>0</v>
      </c>
      <c r="DH8" s="378" t="n">
        <f aca="false">IFERROR(DG8*(1+INDEX(Inputs!$N$15:$N$25,MATCH('Cash Flows - Market'!DH$2,Inputs!$L$15:$L$25))/12),0)</f>
        <v>0</v>
      </c>
      <c r="DI8" s="378" t="n">
        <f aca="false">IFERROR(DH8*(1+INDEX(Inputs!$N$15:$N$25,MATCH('Cash Flows - Market'!DI$2,Inputs!$L$15:$L$25))/12),0)</f>
        <v>0</v>
      </c>
      <c r="DJ8" s="378" t="n">
        <f aca="false">IFERROR(DI8*(1+INDEX(Inputs!$N$15:$N$25,MATCH('Cash Flows - Market'!DJ$2,Inputs!$L$15:$L$25))/12),0)</f>
        <v>0</v>
      </c>
      <c r="DK8" s="378" t="n">
        <f aca="false">IFERROR(DJ8*(1+INDEX(Inputs!$N$15:$N$25,MATCH('Cash Flows - Market'!DK$2,Inputs!$L$15:$L$25))/12),0)</f>
        <v>0</v>
      </c>
      <c r="DL8" s="378" t="n">
        <f aca="false">IFERROR(DK8*(1+INDEX(Inputs!$N$15:$N$25,MATCH('Cash Flows - Market'!DL$2,Inputs!$L$15:$L$25))/12),0)</f>
        <v>0</v>
      </c>
      <c r="DM8" s="378" t="n">
        <f aca="false">IFERROR(DL8*(1+INDEX(Inputs!$N$15:$N$25,MATCH('Cash Flows - Market'!DM$2,Inputs!$L$15:$L$25))/12),0)</f>
        <v>0</v>
      </c>
      <c r="DN8" s="378" t="n">
        <f aca="false">IFERROR(DM8*(1+INDEX(Inputs!$N$15:$N$25,MATCH('Cash Flows - Market'!DN$2,Inputs!$L$15:$L$25))/12),0)</f>
        <v>0</v>
      </c>
      <c r="DO8" s="378" t="n">
        <f aca="false">IFERROR(DN8*(1+INDEX(Inputs!$N$15:$N$25,MATCH('Cash Flows - Market'!DO$2,Inputs!$L$15:$L$25))/12),0)</f>
        <v>0</v>
      </c>
      <c r="DP8" s="378" t="n">
        <f aca="false">IFERROR(DO8*(1+INDEX(Inputs!$N$15:$N$25,MATCH('Cash Flows - Market'!DP$2,Inputs!$L$15:$L$25))/12),0)</f>
        <v>0</v>
      </c>
      <c r="DQ8" s="378" t="n">
        <f aca="false">IFERROR(DP8*(1+INDEX(Inputs!$N$15:$N$25,MATCH('Cash Flows - Market'!DQ$2,Inputs!$L$15:$L$25))/12),0)</f>
        <v>0</v>
      </c>
      <c r="DR8" s="378" t="n">
        <f aca="false">IFERROR(DQ8*(1+INDEX(Inputs!$N$15:$N$25,MATCH('Cash Flows - Market'!DR$2,Inputs!$L$15:$L$25))/12),0)</f>
        <v>0</v>
      </c>
      <c r="DS8" s="378" t="n">
        <f aca="false">IFERROR(DR8*(1+INDEX(Inputs!$N$15:$N$25,MATCH('Cash Flows - Market'!DS$2,Inputs!$L$15:$L$25))/12),0)</f>
        <v>0</v>
      </c>
      <c r="DT8" s="378" t="n">
        <f aca="false">IFERROR(DS8*(1+INDEX(Inputs!$N$15:$N$25,MATCH('Cash Flows - Market'!DT$2,Inputs!$L$15:$L$25))/12),0)</f>
        <v>0</v>
      </c>
      <c r="DU8" s="378" t="n">
        <f aca="false">IFERROR(DT8*(1+INDEX(Inputs!$N$15:$N$25,MATCH('Cash Flows - Market'!DU$2,Inputs!$L$15:$L$25))/12),0)</f>
        <v>0</v>
      </c>
      <c r="DV8" s="378" t="n">
        <f aca="false">IFERROR(DU8*(1+INDEX(Inputs!$N$15:$N$25,MATCH('Cash Flows - Market'!DV$2,Inputs!$L$15:$L$25))/12),0)</f>
        <v>0</v>
      </c>
      <c r="DW8" s="378" t="n">
        <f aca="false">IFERROR(DV8*(1+INDEX(Inputs!$N$15:$N$25,MATCH('Cash Flows - Market'!DW$2,Inputs!$L$15:$L$25))/12),0)</f>
        <v>0</v>
      </c>
      <c r="DX8" s="378" t="n">
        <f aca="false">IFERROR(DW8*(1+INDEX(Inputs!$N$15:$N$25,MATCH('Cash Flows - Market'!DX$2,Inputs!$L$15:$L$25))/12),0)</f>
        <v>0</v>
      </c>
      <c r="DY8" s="378" t="n">
        <f aca="false">IFERROR(DX8*(1+INDEX(Inputs!$N$15:$N$25,MATCH('Cash Flows - Market'!DY$2,Inputs!$L$15:$L$25))/12),0)</f>
        <v>0</v>
      </c>
      <c r="DZ8" s="378" t="n">
        <f aca="false">IFERROR(DY8*(1+INDEX(Inputs!$N$15:$N$25,MATCH('Cash Flows - Market'!DZ$2,Inputs!$L$15:$L$25))/12),0)</f>
        <v>0</v>
      </c>
      <c r="EA8" s="378" t="n">
        <f aca="false">IFERROR(DZ8*(1+INDEX(Inputs!$N$15:$N$25,MATCH('Cash Flows - Market'!EA$2,Inputs!$L$15:$L$25))/12),0)</f>
        <v>0</v>
      </c>
      <c r="EB8" s="378" t="n">
        <f aca="false">IFERROR(EA8*(1+INDEX(Inputs!$N$15:$N$25,MATCH('Cash Flows - Market'!EB$2,Inputs!$L$15:$L$25))/12),0)</f>
        <v>0</v>
      </c>
      <c r="EC8" s="378" t="n">
        <f aca="false">IFERROR(EB8*(1+INDEX(Inputs!$N$15:$N$25,MATCH('Cash Flows - Market'!EC$2,Inputs!$L$15:$L$25))/12),0)</f>
        <v>0</v>
      </c>
      <c r="ED8" s="378" t="n">
        <f aca="false">IFERROR(EC8*(1+INDEX(Inputs!$N$15:$N$25,MATCH('Cash Flows - Market'!ED$2,Inputs!$L$15:$L$25))/12),0)</f>
        <v>0</v>
      </c>
      <c r="EE8" s="378" t="n">
        <f aca="false">IFERROR(ED8*(1+INDEX(Inputs!$N$15:$N$25,MATCH('Cash Flows - Market'!EE$2,Inputs!$L$15:$L$25))/12),0)</f>
        <v>0</v>
      </c>
      <c r="EF8" s="378" t="n">
        <f aca="false">IFERROR(EE8*(1+INDEX(Inputs!$N$15:$N$25,MATCH('Cash Flows - Market'!EF$2,Inputs!$L$15:$L$25))/12),0)</f>
        <v>0</v>
      </c>
      <c r="EG8" s="378" t="n">
        <f aca="false">IFERROR(EF8*(1+INDEX(Inputs!$N$15:$N$25,MATCH('Cash Flows - Market'!EG$2,Inputs!$L$15:$L$25))/12),0)</f>
        <v>0</v>
      </c>
      <c r="EH8" s="378" t="n">
        <f aca="false">IFERROR(EG8*(1+INDEX(Inputs!$N$15:$N$25,MATCH('Cash Flows - Market'!EH$2,Inputs!$L$15:$L$25))/12),0)</f>
        <v>0</v>
      </c>
      <c r="EI8" s="378" t="n">
        <f aca="false">IFERROR(EH8*(1+INDEX(Inputs!$N$15:$N$25,MATCH('Cash Flows - Market'!EI$2,Inputs!$L$15:$L$25))/12),0)</f>
        <v>0</v>
      </c>
      <c r="EJ8" s="378" t="n">
        <f aca="false">IFERROR(EI8*(1+INDEX(Inputs!$N$15:$N$25,MATCH('Cash Flows - Market'!EJ$2,Inputs!$L$15:$L$25))/12),0)</f>
        <v>0</v>
      </c>
      <c r="EK8" s="378" t="n">
        <f aca="false">IFERROR(EJ8*(1+INDEX(Inputs!$N$15:$N$25,MATCH('Cash Flows - Market'!EK$2,Inputs!$L$15:$L$25))/12),0)</f>
        <v>0</v>
      </c>
      <c r="EL8" s="378" t="n">
        <f aca="false">IFERROR(EK8*(1+INDEX(Inputs!$N$15:$N$25,MATCH('Cash Flows - Market'!EL$2,Inputs!$L$15:$L$25))/12),0)</f>
        <v>0</v>
      </c>
      <c r="EM8" s="378" t="n">
        <f aca="false">IFERROR(EL8*(1+INDEX(Inputs!$N$15:$N$25,MATCH('Cash Flows - Market'!EM$2,Inputs!$L$15:$L$25))/12),0)</f>
        <v>0</v>
      </c>
      <c r="EN8" s="378" t="n">
        <f aca="false">IFERROR(EM8*(1+INDEX(Inputs!$N$15:$N$25,MATCH('Cash Flows - Market'!EN$2,Inputs!$L$15:$L$25))/12),0)</f>
        <v>0</v>
      </c>
      <c r="EO8" s="378" t="n">
        <f aca="false">IFERROR(EN8*(1+INDEX(Inputs!$N$15:$N$25,MATCH('Cash Flows - Market'!EO$2,Inputs!$L$15:$L$25))/12),0)</f>
        <v>0</v>
      </c>
      <c r="EP8" s="378" t="n">
        <f aca="false">IFERROR(EO8*(1+INDEX(Inputs!$N$15:$N$25,MATCH('Cash Flows - Market'!EP$2,Inputs!$L$15:$L$25))/12),0)</f>
        <v>0</v>
      </c>
      <c r="EQ8" s="378" t="n">
        <f aca="false">IFERROR(EP8*(1+INDEX(Inputs!$N$15:$N$25,MATCH('Cash Flows - Market'!EQ$2,Inputs!$L$15:$L$25))/12),0)</f>
        <v>0</v>
      </c>
      <c r="ER8" s="378" t="n">
        <f aca="false">IFERROR(EQ8*(1+INDEX(Inputs!$N$15:$N$25,MATCH('Cash Flows - Market'!ER$2,Inputs!$L$15:$L$25))/12),0)</f>
        <v>0</v>
      </c>
      <c r="ES8" s="378" t="n">
        <f aca="false">IFERROR(ER8*(1+INDEX(Inputs!$N$15:$N$25,MATCH('Cash Flows - Market'!ES$2,Inputs!$L$15:$L$25))/12),0)</f>
        <v>0</v>
      </c>
      <c r="ET8" s="378" t="n">
        <f aca="false">IFERROR(ES8*(1+INDEX(Inputs!$N$15:$N$25,MATCH('Cash Flows - Market'!ET$2,Inputs!$L$15:$L$25))/12),0)</f>
        <v>0</v>
      </c>
      <c r="EU8" s="378" t="n">
        <f aca="false">IFERROR(ET8*(1+INDEX(Inputs!$N$15:$N$25,MATCH('Cash Flows - Market'!EU$2,Inputs!$L$15:$L$25))/12),0)</f>
        <v>0</v>
      </c>
      <c r="EV8" s="378" t="n">
        <f aca="false">IFERROR(EU8*(1+INDEX(Inputs!$N$15:$N$25,MATCH('Cash Flows - Market'!EV$2,Inputs!$L$15:$L$25))/12),0)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215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193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216</v>
      </c>
      <c r="T12" s="380"/>
      <c r="U12" s="372" t="n">
        <f aca="false">IF(AND(U3&gt;=Inputs!$N$45,'Cash Flows - Market'!U3&lt;Inputs!$N$49),Inputs!$N$46,IF(U3=Inputs!$N$49,Inputs!$N$47-SUM('Cash Flows - Market'!$T$12:T12),0))</f>
        <v>0</v>
      </c>
      <c r="V12" s="372" t="n">
        <f aca="false">IF(AND(V3&gt;=Inputs!$N$45,'Cash Flows - Market'!V3&lt;Inputs!$N$49),Inputs!$N$46,IF(V3=Inputs!$N$49,Inputs!$N$47-SUM('Cash Flows - Market'!$T$12:U12),0))</f>
        <v>0</v>
      </c>
      <c r="W12" s="372" t="n">
        <f aca="false">IF(AND(W3&gt;=Inputs!$N$45,'Cash Flows - Market'!W3&lt;Inputs!$N$49),Inputs!$N$46,IF(W3=Inputs!$N$49,Inputs!$N$47-SUM('Cash Flows - Market'!$T$12:V12),0))</f>
        <v>0</v>
      </c>
      <c r="X12" s="372" t="n">
        <f aca="false">IF(AND(X3&gt;=Inputs!$N$45,'Cash Flows - Market'!X3&lt;Inputs!$N$49),Inputs!$N$46,IF(X3=Inputs!$N$49,Inputs!$N$47-SUM('Cash Flows - Market'!$T$12:W12),0))</f>
        <v>0</v>
      </c>
      <c r="Y12" s="372" t="n">
        <f aca="false">IF(AND(Y3&gt;=Inputs!$N$45,'Cash Flows - Market'!Y3&lt;Inputs!$N$49),Inputs!$N$46,IF(Y3=Inputs!$N$49,Inputs!$N$47-SUM('Cash Flows - Market'!$T$12:X12),0))</f>
        <v>0</v>
      </c>
      <c r="Z12" s="372" t="n">
        <f aca="false">IF(AND(Z3&gt;=Inputs!$N$45,'Cash Flows - Market'!Z3&lt;Inputs!$N$49),Inputs!$N$46,IF(Z3=Inputs!$N$49,Inputs!$N$47-SUM('Cash Flows - Market'!$T$12:Y12),0))</f>
        <v>0</v>
      </c>
      <c r="AA12" s="372" t="n">
        <f aca="false">IF(AND(AA3&gt;=Inputs!$N$45,'Cash Flows - Market'!AA3&lt;Inputs!$N$49),Inputs!$N$46,IF(AA3=Inputs!$N$49,Inputs!$N$47-SUM('Cash Flows - Market'!$T$12:Z12),0))</f>
        <v>0</v>
      </c>
      <c r="AB12" s="372" t="n">
        <f aca="false">IF(AND(AB3&gt;=Inputs!$N$45,'Cash Flows - Market'!AB3&lt;Inputs!$N$49),Inputs!$N$46,IF(AB3=Inputs!$N$49,Inputs!$N$47-SUM('Cash Flows - Market'!$T$12:AA12),0))</f>
        <v>0</v>
      </c>
      <c r="AC12" s="372" t="n">
        <f aca="false">IF(AND(AC3&gt;=Inputs!$N$45,'Cash Flows - Market'!AC3&lt;Inputs!$N$49),Inputs!$N$46,IF(AC3=Inputs!$N$49,Inputs!$N$47-SUM('Cash Flows - Market'!$T$12:AB12),0))</f>
        <v>0</v>
      </c>
      <c r="AD12" s="372" t="n">
        <f aca="false">IF(AND(AD3&gt;=Inputs!$N$45,'Cash Flows - Market'!AD3&lt;Inputs!$N$49),Inputs!$N$46,IF(AD3=Inputs!$N$49,Inputs!$N$47-SUM('Cash Flows - Market'!$T$12:AC12),0))</f>
        <v>0</v>
      </c>
      <c r="AE12" s="372" t="n">
        <f aca="false">IF(AND(AE3&gt;=Inputs!$N$45,'Cash Flows - Market'!AE3&lt;Inputs!$N$49),Inputs!$N$46,IF(AE3=Inputs!$N$49,Inputs!$N$47-SUM('Cash Flows - Market'!$T$12:AD12),0))</f>
        <v>0</v>
      </c>
      <c r="AF12" s="372" t="n">
        <f aca="false">IF(AND(AF3&gt;=Inputs!$N$45,'Cash Flows - Market'!AF3&lt;Inputs!$N$49),Inputs!$N$46,IF(AF3=Inputs!$N$49,Inputs!$N$47-SUM('Cash Flows - Market'!$T$12:AE12),0))</f>
        <v>0</v>
      </c>
      <c r="AG12" s="372" t="n">
        <f aca="false">IF(AND(AG3&gt;=Inputs!$N$45,'Cash Flows - Market'!AG3&lt;Inputs!$N$49),Inputs!$N$46,IF(AG3=Inputs!$N$49,Inputs!$N$47-SUM('Cash Flows - Market'!$T$12:AF12),0))</f>
        <v>0</v>
      </c>
      <c r="AH12" s="372" t="n">
        <f aca="false">IF(AND(AH3&gt;=Inputs!$N$45,'Cash Flows - Market'!AH3&lt;Inputs!$N$49),Inputs!$N$46,IF(AH3=Inputs!$N$49,Inputs!$N$47-SUM('Cash Flows - Market'!$T$12:AG12),0))</f>
        <v>0</v>
      </c>
      <c r="AI12" s="372" t="n">
        <f aca="false">IF(AND(AI3&gt;=Inputs!$N$45,'Cash Flows - Market'!AI3&lt;Inputs!$N$49),Inputs!$N$46,IF(AI3=Inputs!$N$49,Inputs!$N$47-SUM('Cash Flows - Market'!$T$12:AH12),0))</f>
        <v>0</v>
      </c>
      <c r="AJ12" s="372" t="n">
        <f aca="false">IF(AND(AJ3&gt;=Inputs!$N$45,'Cash Flows - Market'!AJ3&lt;Inputs!$N$49),Inputs!$N$46,IF(AJ3=Inputs!$N$49,Inputs!$N$47-SUM('Cash Flows - Market'!$T$12:AI12),0))</f>
        <v>0</v>
      </c>
      <c r="AK12" s="372" t="n">
        <f aca="false">IF(AND(AK3&gt;=Inputs!$N$45,'Cash Flows - Market'!AK3&lt;Inputs!$N$49),Inputs!$N$46,IF(AK3=Inputs!$N$49,Inputs!$N$47-SUM('Cash Flows - Market'!$T$12:AJ12),0))</f>
        <v>0</v>
      </c>
      <c r="AL12" s="372" t="n">
        <f aca="false">IF(AND(AL3&gt;=Inputs!$N$45,'Cash Flows - Market'!AL3&lt;Inputs!$N$49),Inputs!$N$46,IF(AL3=Inputs!$N$49,Inputs!$N$47-SUM('Cash Flows - Market'!$T$12:AK12),0))</f>
        <v>0</v>
      </c>
      <c r="AM12" s="372" t="n">
        <f aca="false">IF(AND(AM3&gt;=Inputs!$N$45,'Cash Flows - Market'!AM3&lt;Inputs!$N$49),Inputs!$N$46,IF(AM3=Inputs!$N$49,Inputs!$N$47-SUM('Cash Flows - Market'!$T$12:AL12),0))</f>
        <v>0</v>
      </c>
      <c r="AN12" s="372" t="n">
        <f aca="false">IF(AND(AN3&gt;=Inputs!$N$45,'Cash Flows - Market'!AN3&lt;Inputs!$N$49),Inputs!$N$46,IF(AN3=Inputs!$N$49,Inputs!$N$47-SUM('Cash Flows - Market'!$T$12:AM12),0))</f>
        <v>0</v>
      </c>
      <c r="AO12" s="372" t="n">
        <f aca="false">IF(AND(AO3&gt;=Inputs!$N$45,'Cash Flows - Market'!AO3&lt;Inputs!$N$49),Inputs!$N$46,IF(AO3=Inputs!$N$49,Inputs!$N$47-SUM('Cash Flows - Market'!$T$12:AN12),0))</f>
        <v>0</v>
      </c>
      <c r="AP12" s="372" t="n">
        <f aca="false">IF(AND(AP3&gt;=Inputs!$N$45,'Cash Flows - Market'!AP3&lt;Inputs!$N$49),Inputs!$N$46,IF(AP3=Inputs!$N$49,Inputs!$N$47-SUM('Cash Flows - Market'!$T$12:AO12),0))</f>
        <v>0</v>
      </c>
      <c r="AQ12" s="372" t="n">
        <f aca="false">IF(AND(AQ3&gt;=Inputs!$N$45,'Cash Flows - Market'!AQ3&lt;Inputs!$N$49),Inputs!$N$46,IF(AQ3=Inputs!$N$49,Inputs!$N$47-SUM('Cash Flows - Market'!$T$12:AP12),0))</f>
        <v>0</v>
      </c>
      <c r="AR12" s="372" t="n">
        <f aca="false">IF(AND(AR3&gt;=Inputs!$N$45,'Cash Flows - Market'!AR3&lt;Inputs!$N$49),Inputs!$N$46,IF(AR3=Inputs!$N$49,Inputs!$N$47-SUM('Cash Flows - Market'!$T$12:AQ12),0))</f>
        <v>0</v>
      </c>
      <c r="AS12" s="372" t="n">
        <f aca="false">IF(AND(AS3&gt;=Inputs!$N$45,'Cash Flows - Market'!AS3&lt;Inputs!$N$49),Inputs!$N$46,IF(AS3=Inputs!$N$49,Inputs!$N$47-SUM('Cash Flows - Market'!$T$12:AR12),0))</f>
        <v>0</v>
      </c>
      <c r="AT12" s="372" t="n">
        <f aca="false">IF(AND(AT3&gt;=Inputs!$N$45,'Cash Flows - Market'!AT3&lt;Inputs!$N$49),Inputs!$N$46,IF(AT3=Inputs!$N$49,Inputs!$N$47-SUM('Cash Flows - Market'!$T$12:AS12),0))</f>
        <v>0</v>
      </c>
      <c r="AU12" s="372" t="n">
        <f aca="false">IF(AND(AU3&gt;=Inputs!$N$45,'Cash Flows - Market'!AU3&lt;Inputs!$N$49),Inputs!$N$46,IF(AU3=Inputs!$N$49,Inputs!$N$47-SUM('Cash Flows - Market'!$T$12:AT12),0))</f>
        <v>0</v>
      </c>
      <c r="AV12" s="372" t="n">
        <f aca="false">IF(AND(AV3&gt;=Inputs!$N$45,'Cash Flows - Market'!AV3&lt;Inputs!$N$49),Inputs!$N$46,IF(AV3=Inputs!$N$49,Inputs!$N$47-SUM('Cash Flows - Market'!$T$12:AU12),0))</f>
        <v>0</v>
      </c>
      <c r="AW12" s="372" t="n">
        <f aca="false">IF(AND(AW3&gt;=Inputs!$N$45,'Cash Flows - Market'!AW3&lt;Inputs!$N$49),Inputs!$N$46,IF(AW3=Inputs!$N$49,Inputs!$N$47-SUM('Cash Flows - Market'!$T$12:AV12),0))</f>
        <v>0</v>
      </c>
      <c r="AX12" s="372" t="n">
        <f aca="false">IF(AND(AX3&gt;=Inputs!$N$45,'Cash Flows - Market'!AX3&lt;Inputs!$N$49),Inputs!$N$46,IF(AX3=Inputs!$N$49,Inputs!$N$47-SUM('Cash Flows - Market'!$T$12:AW12),0))</f>
        <v>0</v>
      </c>
      <c r="AY12" s="372" t="n">
        <f aca="false">IF(AND(AY3&gt;=Inputs!$N$45,'Cash Flows - Market'!AY3&lt;Inputs!$N$49),Inputs!$N$46,IF(AY3=Inputs!$N$49,Inputs!$N$47-SUM('Cash Flows - Market'!$T$12:AX12),0))</f>
        <v>0</v>
      </c>
      <c r="AZ12" s="372" t="n">
        <f aca="false">IF(AND(AZ3&gt;=Inputs!$N$45,'Cash Flows - Market'!AZ3&lt;Inputs!$N$49),Inputs!$N$46,IF(AZ3=Inputs!$N$49,Inputs!$N$47-SUM('Cash Flows - Market'!$T$12:AY12),0))</f>
        <v>0</v>
      </c>
      <c r="BA12" s="372" t="n">
        <f aca="false">IF(AND(BA3&gt;=Inputs!$N$45,'Cash Flows - Market'!BA3&lt;Inputs!$N$49),Inputs!$N$46,IF(BA3=Inputs!$N$49,Inputs!$N$47-SUM('Cash Flows - Market'!$T$12:AZ12),0))</f>
        <v>0</v>
      </c>
      <c r="BB12" s="372" t="n">
        <f aca="false">IF(AND(BB3&gt;=Inputs!$N$45,'Cash Flows - Market'!BB3&lt;Inputs!$N$49),Inputs!$N$46,IF(BB3=Inputs!$N$49,Inputs!$N$47-SUM('Cash Flows - Market'!$T$12:BA12),0))</f>
        <v>0</v>
      </c>
      <c r="BC12" s="372" t="n">
        <f aca="false">IF(AND(BC3&gt;=Inputs!$N$45,'Cash Flows - Market'!BC3&lt;Inputs!$N$49),Inputs!$N$46,IF(BC3=Inputs!$N$49,Inputs!$N$47-SUM('Cash Flows - Market'!$T$12:BB12),0))</f>
        <v>0</v>
      </c>
      <c r="BD12" s="372" t="n">
        <f aca="false">IF(AND(BD3&gt;=Inputs!$N$45,'Cash Flows - Market'!BD3&lt;Inputs!$N$49),Inputs!$N$46,IF(BD3=Inputs!$N$49,Inputs!$N$47-SUM('Cash Flows - Market'!$T$12:BC12),0))</f>
        <v>0</v>
      </c>
      <c r="BE12" s="372" t="n">
        <f aca="false">IF(AND(BE3&gt;=Inputs!$N$45,'Cash Flows - Market'!BE3&lt;Inputs!$N$49),Inputs!$N$46,IF(BE3=Inputs!$N$49,Inputs!$N$47-SUM('Cash Flows - Market'!$T$12:BD12),0))</f>
        <v>0</v>
      </c>
      <c r="BF12" s="372" t="n">
        <f aca="false">IF(AND(BF3&gt;=Inputs!$N$45,'Cash Flows - Market'!BF3&lt;Inputs!$N$49),Inputs!$N$46,IF(BF3=Inputs!$N$49,Inputs!$N$47-SUM('Cash Flows - Market'!$T$12:BE12),0))</f>
        <v>0</v>
      </c>
      <c r="BG12" s="372" t="n">
        <f aca="false">IF(AND(BG3&gt;=Inputs!$N$45,'Cash Flows - Market'!BG3&lt;Inputs!$N$49),Inputs!$N$46,IF(BG3=Inputs!$N$49,Inputs!$N$47-SUM('Cash Flows - Market'!$T$12:BF12),0))</f>
        <v>0</v>
      </c>
      <c r="BH12" s="372" t="n">
        <f aca="false">IF(AND(BH3&gt;=Inputs!$N$45,'Cash Flows - Market'!BH3&lt;Inputs!$N$49),Inputs!$N$46,IF(BH3=Inputs!$N$49,Inputs!$N$47-SUM('Cash Flows - Market'!$T$12:BG12),0))</f>
        <v>0</v>
      </c>
      <c r="BI12" s="372" t="n">
        <f aca="false">IF(AND(BI3&gt;=Inputs!$N$45,'Cash Flows - Market'!BI3&lt;Inputs!$N$49),Inputs!$N$46,IF(BI3=Inputs!$N$49,Inputs!$N$47-SUM('Cash Flows - Market'!$T$12:BH12),0))</f>
        <v>0</v>
      </c>
      <c r="BJ12" s="372" t="n">
        <f aca="false">IF(AND(BJ3&gt;=Inputs!$N$45,'Cash Flows - Market'!BJ3&lt;Inputs!$N$49),Inputs!$N$46,IF(BJ3=Inputs!$N$49,Inputs!$N$47-SUM('Cash Flows - Market'!$T$12:BI12),0))</f>
        <v>0</v>
      </c>
      <c r="BK12" s="372" t="n">
        <f aca="false">IF(AND(BK3&gt;=Inputs!$N$45,'Cash Flows - Market'!BK3&lt;Inputs!$N$49),Inputs!$N$46,IF(BK3=Inputs!$N$49,Inputs!$N$47-SUM('Cash Flows - Market'!$T$12:BJ12),0))</f>
        <v>0</v>
      </c>
      <c r="BL12" s="372" t="n">
        <f aca="false">IF(AND(BL3&gt;=Inputs!$N$45,'Cash Flows - Market'!BL3&lt;Inputs!$N$49),Inputs!$N$46,IF(BL3=Inputs!$N$49,Inputs!$N$47-SUM('Cash Flows - Market'!$T$12:BK12),0))</f>
        <v>0</v>
      </c>
      <c r="BM12" s="372" t="n">
        <f aca="false">IF(AND(BM3&gt;=Inputs!$N$45,'Cash Flows - Market'!BM3&lt;Inputs!$N$49),Inputs!$N$46,IF(BM3=Inputs!$N$49,Inputs!$N$47-SUM('Cash Flows - Market'!$T$12:BL12),0))</f>
        <v>0</v>
      </c>
      <c r="BN12" s="372" t="n">
        <f aca="false">IF(AND(BN3&gt;=Inputs!$N$45,'Cash Flows - Market'!BN3&lt;Inputs!$N$49),Inputs!$N$46,IF(BN3=Inputs!$N$49,Inputs!$N$47-SUM('Cash Flows - Market'!$T$12:BM12),0))</f>
        <v>0</v>
      </c>
      <c r="BO12" s="372" t="n">
        <f aca="false">IF(AND(BO3&gt;=Inputs!$N$45,'Cash Flows - Market'!BO3&lt;Inputs!$N$49),Inputs!$N$46,IF(BO3=Inputs!$N$49,Inputs!$N$47-SUM('Cash Flows - Market'!$T$12:BN12),0))</f>
        <v>0</v>
      </c>
      <c r="BP12" s="372" t="n">
        <f aca="false">IF(AND(BP3&gt;=Inputs!$N$45,'Cash Flows - Market'!BP3&lt;Inputs!$N$49),Inputs!$N$46,IF(BP3=Inputs!$N$49,Inputs!$N$47-SUM('Cash Flows - Market'!$T$12:BO12),0))</f>
        <v>0</v>
      </c>
      <c r="BQ12" s="372" t="n">
        <f aca="false">IF(AND(BQ3&gt;=Inputs!$N$45,'Cash Flows - Market'!BQ3&lt;Inputs!$N$49),Inputs!$N$46,IF(BQ3=Inputs!$N$49,Inputs!$N$47-SUM('Cash Flows - Market'!$T$12:BP12),0))</f>
        <v>0</v>
      </c>
      <c r="BR12" s="372" t="n">
        <f aca="false">IF(AND(BR3&gt;=Inputs!$N$45,'Cash Flows - Market'!BR3&lt;Inputs!$N$49),Inputs!$N$46,IF(BR3=Inputs!$N$49,Inputs!$N$47-SUM('Cash Flows - Market'!$T$12:BQ12),0))</f>
        <v>0</v>
      </c>
      <c r="BS12" s="372" t="n">
        <f aca="false">IF(AND(BS3&gt;=Inputs!$N$45,'Cash Flows - Market'!BS3&lt;Inputs!$N$49),Inputs!$N$46,IF(BS3=Inputs!$N$49,Inputs!$N$47-SUM('Cash Flows - Market'!$T$12:BR12),0))</f>
        <v>0</v>
      </c>
      <c r="BT12" s="372" t="n">
        <f aca="false">IF(AND(BT3&gt;=Inputs!$N$45,'Cash Flows - Market'!BT3&lt;Inputs!$N$49),Inputs!$N$46,IF(BT3=Inputs!$N$49,Inputs!$N$47-SUM('Cash Flows - Market'!$T$12:BS12),0))</f>
        <v>0</v>
      </c>
      <c r="BU12" s="372" t="n">
        <f aca="false">IF(AND(BU3&gt;=Inputs!$N$45,'Cash Flows - Market'!BU3&lt;Inputs!$N$49),Inputs!$N$46,IF(BU3=Inputs!$N$49,Inputs!$N$47-SUM('Cash Flows - Market'!$T$12:BT12),0))</f>
        <v>0</v>
      </c>
      <c r="BV12" s="372" t="n">
        <f aca="false">IF(AND(BV3&gt;=Inputs!$N$45,'Cash Flows - Market'!BV3&lt;Inputs!$N$49),Inputs!$N$46,IF(BV3=Inputs!$N$49,Inputs!$N$47-SUM('Cash Flows - Market'!$T$12:BU12),0))</f>
        <v>0</v>
      </c>
      <c r="BW12" s="372" t="n">
        <f aca="false">IF(AND(BW3&gt;=Inputs!$N$45,'Cash Flows - Market'!BW3&lt;Inputs!$N$49),Inputs!$N$46,IF(BW3=Inputs!$N$49,Inputs!$N$47-SUM('Cash Flows - Market'!$T$12:BV12),0))</f>
        <v>0</v>
      </c>
      <c r="BX12" s="372" t="n">
        <f aca="false">IF(AND(BX3&gt;=Inputs!$N$45,'Cash Flows - Market'!BX3&lt;Inputs!$N$49),Inputs!$N$46,IF(BX3=Inputs!$N$49,Inputs!$N$47-SUM('Cash Flows - Market'!$T$12:BW12),0))</f>
        <v>0</v>
      </c>
      <c r="BY12" s="372" t="n">
        <f aca="false">IF(AND(BY3&gt;=Inputs!$N$45,'Cash Flows - Market'!BY3&lt;Inputs!$N$49),Inputs!$N$46,IF(BY3=Inputs!$N$49,Inputs!$N$47-SUM('Cash Flows - Market'!$T$12:BX12),0))</f>
        <v>0</v>
      </c>
      <c r="BZ12" s="372" t="n">
        <f aca="false">IF(AND(BZ3&gt;=Inputs!$N$45,'Cash Flows - Market'!BZ3&lt;Inputs!$N$49),Inputs!$N$46,IF(BZ3=Inputs!$N$49,Inputs!$N$47-SUM('Cash Flows - Market'!$T$12:BY12),0))</f>
        <v>0</v>
      </c>
      <c r="CA12" s="372" t="n">
        <f aca="false">IF(AND(CA3&gt;=Inputs!$N$45,'Cash Flows - Market'!CA3&lt;Inputs!$N$49),Inputs!$N$46,IF(CA3=Inputs!$N$49,Inputs!$N$47-SUM('Cash Flows - Market'!$T$12:BZ12),0))</f>
        <v>0</v>
      </c>
      <c r="CB12" s="372" t="n">
        <f aca="false">IF(AND(CB3&gt;=Inputs!$N$45,'Cash Flows - Market'!CB3&lt;Inputs!$N$49),Inputs!$N$46,IF(CB3=Inputs!$N$49,Inputs!$N$47-SUM('Cash Flows - Market'!$T$12:CA12),0))</f>
        <v>0</v>
      </c>
      <c r="CC12" s="372" t="n">
        <f aca="false">IF(AND(CC3&gt;=Inputs!$N$45,'Cash Flows - Market'!CC3&lt;Inputs!$N$49),Inputs!$N$46,IF(CC3=Inputs!$N$49,Inputs!$N$47-SUM('Cash Flows - Market'!$T$12:CB12),0))</f>
        <v>0</v>
      </c>
      <c r="CD12" s="372" t="n">
        <f aca="false">IF(AND(CD3&gt;=Inputs!$N$45,'Cash Flows - Market'!CD3&lt;Inputs!$N$49),Inputs!$N$46,IF(CD3=Inputs!$N$49,Inputs!$N$47-SUM('Cash Flows - Market'!$T$12:CC12),0))</f>
        <v>0</v>
      </c>
      <c r="CE12" s="372" t="n">
        <f aca="false">IF(AND(CE3&gt;=Inputs!$N$45,'Cash Flows - Market'!CE3&lt;Inputs!$N$49),Inputs!$N$46,IF(CE3=Inputs!$N$49,Inputs!$N$47-SUM('Cash Flows - Market'!$T$12:CD12),0))</f>
        <v>0</v>
      </c>
      <c r="CF12" s="372" t="n">
        <f aca="false">IF(AND(CF3&gt;=Inputs!$N$45,'Cash Flows - Market'!CF3&lt;Inputs!$N$49),Inputs!$N$46,IF(CF3=Inputs!$N$49,Inputs!$N$47-SUM('Cash Flows - Market'!$T$12:CE12),0))</f>
        <v>0</v>
      </c>
      <c r="CG12" s="372" t="n">
        <f aca="false">IF(AND(CG3&gt;=Inputs!$N$45,'Cash Flows - Market'!CG3&lt;Inputs!$N$49),Inputs!$N$46,IF(CG3=Inputs!$N$49,Inputs!$N$47-SUM('Cash Flows - Market'!$T$12:CF12),0))</f>
        <v>0</v>
      </c>
      <c r="CH12" s="372" t="n">
        <f aca="false">IF(AND(CH3&gt;=Inputs!$N$45,'Cash Flows - Market'!CH3&lt;Inputs!$N$49),Inputs!$N$46,IF(CH3=Inputs!$N$49,Inputs!$N$47-SUM('Cash Flows - Market'!$T$12:CG12),0))</f>
        <v>0</v>
      </c>
      <c r="CI12" s="372" t="n">
        <f aca="false">IF(AND(CI3&gt;=Inputs!$N$45,'Cash Flows - Market'!CI3&lt;Inputs!$N$49),Inputs!$N$46,IF(CI3=Inputs!$N$49,Inputs!$N$47-SUM('Cash Flows - Market'!$T$12:CH12),0))</f>
        <v>0</v>
      </c>
      <c r="CJ12" s="372" t="n">
        <f aca="false">IF(AND(CJ3&gt;=Inputs!$N$45,'Cash Flows - Market'!CJ3&lt;Inputs!$N$49),Inputs!$N$46,IF(CJ3=Inputs!$N$49,Inputs!$N$47-SUM('Cash Flows - Market'!$T$12:CI12),0))</f>
        <v>0</v>
      </c>
      <c r="CK12" s="372" t="n">
        <f aca="false">IF(AND(CK3&gt;=Inputs!$N$45,'Cash Flows - Market'!CK3&lt;Inputs!$N$49),Inputs!$N$46,IF(CK3=Inputs!$N$49,Inputs!$N$47-SUM('Cash Flows - Market'!$T$12:CJ12),0))</f>
        <v>0</v>
      </c>
      <c r="CL12" s="372" t="n">
        <f aca="false">IF(AND(CL3&gt;=Inputs!$N$45,'Cash Flows - Market'!CL3&lt;Inputs!$N$49),Inputs!$N$46,IF(CL3=Inputs!$N$49,Inputs!$N$47-SUM('Cash Flows - Market'!$T$12:CK12),0))</f>
        <v>0</v>
      </c>
      <c r="CM12" s="372" t="n">
        <f aca="false">IF(AND(CM3&gt;=Inputs!$N$45,'Cash Flows - Market'!CM3&lt;Inputs!$N$49),Inputs!$N$46,IF(CM3=Inputs!$N$49,Inputs!$N$47-SUM('Cash Flows - Market'!$T$12:CL12),0))</f>
        <v>0</v>
      </c>
      <c r="CN12" s="372" t="n">
        <f aca="false">IF(AND(CN3&gt;=Inputs!$N$45,'Cash Flows - Market'!CN3&lt;Inputs!$N$49),Inputs!$N$46,IF(CN3=Inputs!$N$49,Inputs!$N$47-SUM('Cash Flows - Market'!$T$12:CM12),0))</f>
        <v>0</v>
      </c>
      <c r="CO12" s="372" t="n">
        <f aca="false">IF(AND(CO3&gt;=Inputs!$N$45,'Cash Flows - Market'!CO3&lt;Inputs!$N$49),Inputs!$N$46,IF(CO3=Inputs!$N$49,Inputs!$N$47-SUM('Cash Flows - Market'!$T$12:CN12),0))</f>
        <v>0</v>
      </c>
      <c r="CP12" s="372" t="n">
        <f aca="false">IF(AND(CP3&gt;=Inputs!$N$45,'Cash Flows - Market'!CP3&lt;Inputs!$N$49),Inputs!$N$46,IF(CP3=Inputs!$N$49,Inputs!$N$47-SUM('Cash Flows - Market'!$T$12:CO12),0))</f>
        <v>0</v>
      </c>
      <c r="CQ12" s="372" t="n">
        <f aca="false">IF(AND(CQ3&gt;=Inputs!$N$45,'Cash Flows - Market'!CQ3&lt;Inputs!$N$49),Inputs!$N$46,IF(CQ3=Inputs!$N$49,Inputs!$N$47-SUM('Cash Flows - Market'!$T$12:CP12),0))</f>
        <v>0</v>
      </c>
      <c r="CR12" s="372" t="n">
        <f aca="false">IF(AND(CR3&gt;=Inputs!$N$45,'Cash Flows - Market'!CR3&lt;Inputs!$N$49),Inputs!$N$46,IF(CR3=Inputs!$N$49,Inputs!$N$47-SUM('Cash Flows - Market'!$T$12:CQ12),0))</f>
        <v>0</v>
      </c>
      <c r="CS12" s="372" t="n">
        <f aca="false">IF(AND(CS3&gt;=Inputs!$N$45,'Cash Flows - Market'!CS3&lt;Inputs!$N$49),Inputs!$N$46,IF(CS3=Inputs!$N$49,Inputs!$N$47-SUM('Cash Flows - Market'!$T$12:CR12),0))</f>
        <v>0</v>
      </c>
      <c r="CT12" s="372" t="n">
        <f aca="false">IF(AND(CT3&gt;=Inputs!$N$45,'Cash Flows - Market'!CT3&lt;Inputs!$N$49),Inputs!$N$46,IF(CT3=Inputs!$N$49,Inputs!$N$47-SUM('Cash Flows - Market'!$T$12:CS12),0))</f>
        <v>0</v>
      </c>
      <c r="CU12" s="372" t="n">
        <f aca="false">IF(AND(CU3&gt;=Inputs!$N$45,'Cash Flows - Market'!CU3&lt;Inputs!$N$49),Inputs!$N$46,IF(CU3=Inputs!$N$49,Inputs!$N$47-SUM('Cash Flows - Market'!$T$12:CT12),0))</f>
        <v>0</v>
      </c>
      <c r="CV12" s="372" t="n">
        <f aca="false">IF(AND(CV3&gt;=Inputs!$N$45,'Cash Flows - Market'!CV3&lt;Inputs!$N$49),Inputs!$N$46,IF(CV3=Inputs!$N$49,Inputs!$N$47-SUM('Cash Flows - Market'!$T$12:CU12),0))</f>
        <v>0</v>
      </c>
      <c r="CW12" s="372" t="n">
        <f aca="false">IF(AND(CW3&gt;=Inputs!$N$45,'Cash Flows - Market'!CW3&lt;Inputs!$N$49),Inputs!$N$46,IF(CW3=Inputs!$N$49,Inputs!$N$47-SUM('Cash Flows - Market'!$T$12:CV12),0))</f>
        <v>0</v>
      </c>
      <c r="CX12" s="372" t="n">
        <f aca="false">IF(AND(CX3&gt;=Inputs!$N$45,'Cash Flows - Market'!CX3&lt;Inputs!$N$49),Inputs!$N$46,IF(CX3=Inputs!$N$49,Inputs!$N$47-SUM('Cash Flows - Market'!$T$12:CW12),0))</f>
        <v>0</v>
      </c>
      <c r="CY12" s="372" t="n">
        <f aca="false">IF(AND(CY3&gt;=Inputs!$N$45,'Cash Flows - Market'!CY3&lt;Inputs!$N$49),Inputs!$N$46,IF(CY3=Inputs!$N$49,Inputs!$N$47-SUM('Cash Flows - Market'!$T$12:CX12),0))</f>
        <v>0</v>
      </c>
      <c r="CZ12" s="372" t="n">
        <f aca="false">IF(AND(CZ3&gt;=Inputs!$N$45,'Cash Flows - Market'!CZ3&lt;Inputs!$N$49),Inputs!$N$46,IF(CZ3=Inputs!$N$49,Inputs!$N$47-SUM('Cash Flows - Market'!$T$12:CY12),0))</f>
        <v>0</v>
      </c>
      <c r="DA12" s="372" t="n">
        <f aca="false">IF(AND(DA3&gt;=Inputs!$N$45,'Cash Flows - Market'!DA3&lt;Inputs!$N$49),Inputs!$N$46,IF(DA3=Inputs!$N$49,Inputs!$N$47-SUM('Cash Flows - Market'!$T$12:CZ12),0))</f>
        <v>0</v>
      </c>
      <c r="DB12" s="372" t="n">
        <f aca="false">IF(AND(DB3&gt;=Inputs!$N$45,'Cash Flows - Market'!DB3&lt;Inputs!$N$49),Inputs!$N$46,IF(DB3=Inputs!$N$49,Inputs!$N$47-SUM('Cash Flows - Market'!$T$12:DA12),0))</f>
        <v>0</v>
      </c>
      <c r="DC12" s="372" t="n">
        <f aca="false">IF(AND(DC3&gt;=Inputs!$N$45,'Cash Flows - Market'!DC3&lt;Inputs!$N$49),Inputs!$N$46,IF(DC3=Inputs!$N$49,Inputs!$N$47-SUM('Cash Flows - Market'!$T$12:DB12),0))</f>
        <v>0</v>
      </c>
      <c r="DD12" s="372" t="n">
        <f aca="false">IF(AND(DD3&gt;=Inputs!$N$45,'Cash Flows - Market'!DD3&lt;Inputs!$N$49),Inputs!$N$46,IF(DD3=Inputs!$N$49,Inputs!$N$47-SUM('Cash Flows - Market'!$T$12:DC12),0))</f>
        <v>0</v>
      </c>
      <c r="DE12" s="372" t="n">
        <f aca="false">IF(AND(DE3&gt;=Inputs!$N$45,'Cash Flows - Market'!DE3&lt;Inputs!$N$49),Inputs!$N$46,IF(DE3=Inputs!$N$49,Inputs!$N$47-SUM('Cash Flows - Market'!$T$12:DD12),0))</f>
        <v>0</v>
      </c>
      <c r="DF12" s="372" t="n">
        <f aca="false">IF(AND(DF3&gt;=Inputs!$N$45,'Cash Flows - Market'!DF3&lt;Inputs!$N$49),Inputs!$N$46,IF(DF3=Inputs!$N$49,Inputs!$N$47-SUM('Cash Flows - Market'!$T$12:DE12),0))</f>
        <v>0</v>
      </c>
      <c r="DG12" s="372" t="n">
        <f aca="false">IF(AND(DG3&gt;=Inputs!$N$45,'Cash Flows - Market'!DG3&lt;Inputs!$N$49),Inputs!$N$46,IF(DG3=Inputs!$N$49,Inputs!$N$47-SUM('Cash Flows - Market'!$T$12:DF12),0))</f>
        <v>0</v>
      </c>
      <c r="DH12" s="372" t="n">
        <f aca="false">IF(AND(DH3&gt;=Inputs!$N$45,'Cash Flows - Market'!DH3&lt;Inputs!$N$49),Inputs!$N$46,IF(DH3=Inputs!$N$49,Inputs!$N$47-SUM('Cash Flows - Market'!$T$12:DG12),0))</f>
        <v>0</v>
      </c>
      <c r="DI12" s="372" t="n">
        <f aca="false">IF(AND(DI3&gt;=Inputs!$N$45,'Cash Flows - Market'!DI3&lt;Inputs!$N$49),Inputs!$N$46,IF(DI3=Inputs!$N$49,Inputs!$N$47-SUM('Cash Flows - Market'!$T$12:DH12),0))</f>
        <v>0</v>
      </c>
      <c r="DJ12" s="372" t="n">
        <f aca="false">IF(AND(DJ3&gt;=Inputs!$N$45,'Cash Flows - Market'!DJ3&lt;Inputs!$N$49),Inputs!$N$46,IF(DJ3=Inputs!$N$49,Inputs!$N$47-SUM('Cash Flows - Market'!$T$12:DI12),0))</f>
        <v>0</v>
      </c>
      <c r="DK12" s="372" t="n">
        <f aca="false">IF(AND(DK3&gt;=Inputs!$N$45,'Cash Flows - Market'!DK3&lt;Inputs!$N$49),Inputs!$N$46,IF(DK3=Inputs!$N$49,Inputs!$N$47-SUM('Cash Flows - Market'!$T$12:DJ12),0))</f>
        <v>0</v>
      </c>
      <c r="DL12" s="372" t="n">
        <f aca="false">IF(AND(DL3&gt;=Inputs!$N$45,'Cash Flows - Market'!DL3&lt;Inputs!$N$49),Inputs!$N$46,IF(DL3=Inputs!$N$49,Inputs!$N$47-SUM('Cash Flows - Market'!$T$12:DK12),0))</f>
        <v>0</v>
      </c>
      <c r="DM12" s="372" t="n">
        <f aca="false">IF(AND(DM3&gt;=Inputs!$N$45,'Cash Flows - Market'!DM3&lt;Inputs!$N$49),Inputs!$N$46,IF(DM3=Inputs!$N$49,Inputs!$N$47-SUM('Cash Flows - Market'!$T$12:DL12),0))</f>
        <v>0</v>
      </c>
      <c r="DN12" s="372" t="n">
        <f aca="false">IF(AND(DN3&gt;=Inputs!$N$45,'Cash Flows - Market'!DN3&lt;Inputs!$N$49),Inputs!$N$46,IF(DN3=Inputs!$N$49,Inputs!$N$47-SUM('Cash Flows - Market'!$T$12:DM12),0))</f>
        <v>0</v>
      </c>
      <c r="DO12" s="372" t="n">
        <f aca="false">IF(AND(DO3&gt;=Inputs!$N$45,'Cash Flows - Market'!DO3&lt;Inputs!$N$49),Inputs!$N$46,IF(DO3=Inputs!$N$49,Inputs!$N$47-SUM('Cash Flows - Market'!$T$12:DN12),0))</f>
        <v>0</v>
      </c>
      <c r="DP12" s="372" t="n">
        <f aca="false">IF(AND(DP3&gt;=Inputs!$N$45,'Cash Flows - Market'!DP3&lt;Inputs!$N$49),Inputs!$N$46,IF(DP3=Inputs!$N$49,Inputs!$N$47-SUM('Cash Flows - Market'!$T$12:DO12),0))</f>
        <v>0</v>
      </c>
      <c r="DQ12" s="372" t="n">
        <f aca="false">IF(AND(DQ3&gt;=Inputs!$N$45,'Cash Flows - Market'!DQ3&lt;Inputs!$N$49),Inputs!$N$46,IF(DQ3=Inputs!$N$49,Inputs!$N$47-SUM('Cash Flows - Market'!$T$12:DP12),0))</f>
        <v>0</v>
      </c>
      <c r="DR12" s="372" t="n">
        <f aca="false">IF(AND(DR3&gt;=Inputs!$N$45,'Cash Flows - Market'!DR3&lt;Inputs!$N$49),Inputs!$N$46,IF(DR3=Inputs!$N$49,Inputs!$N$47-SUM('Cash Flows - Market'!$T$12:DQ12),0))</f>
        <v>0</v>
      </c>
      <c r="DS12" s="372" t="n">
        <f aca="false">IF(AND(DS3&gt;=Inputs!$N$45,'Cash Flows - Market'!DS3&lt;Inputs!$N$49),Inputs!$N$46,IF(DS3=Inputs!$N$49,Inputs!$N$47-SUM('Cash Flows - Market'!$T$12:DR12),0))</f>
        <v>0</v>
      </c>
      <c r="DT12" s="372" t="n">
        <f aca="false">IF(AND(DT3&gt;=Inputs!$N$45,'Cash Flows - Market'!DT3&lt;Inputs!$N$49),Inputs!$N$46,IF(DT3=Inputs!$N$49,Inputs!$N$47-SUM('Cash Flows - Market'!$T$12:DS12),0))</f>
        <v>0</v>
      </c>
      <c r="DU12" s="372" t="n">
        <f aca="false">IF(AND(DU3&gt;=Inputs!$N$45,'Cash Flows - Market'!DU3&lt;Inputs!$N$49),Inputs!$N$46,IF(DU3=Inputs!$N$49,Inputs!$N$47-SUM('Cash Flows - Market'!$T$12:DT12),0))</f>
        <v>0</v>
      </c>
      <c r="DV12" s="372" t="n">
        <f aca="false">IF(AND(DV3&gt;=Inputs!$N$45,'Cash Flows - Market'!DV3&lt;Inputs!$N$49),Inputs!$N$46,IF(DV3=Inputs!$N$49,Inputs!$N$47-SUM('Cash Flows - Market'!$T$12:DU12),0))</f>
        <v>0</v>
      </c>
      <c r="DW12" s="372" t="n">
        <f aca="false">IF(AND(DW3&gt;=Inputs!$N$45,'Cash Flows - Market'!DW3&lt;Inputs!$N$49),Inputs!$N$46,IF(DW3=Inputs!$N$49,Inputs!$N$47-SUM('Cash Flows - Market'!$T$12:DV12),0))</f>
        <v>0</v>
      </c>
      <c r="DX12" s="372" t="n">
        <f aca="false">IF(AND(DX3&gt;=Inputs!$N$45,'Cash Flows - Market'!DX3&lt;Inputs!$N$49),Inputs!$N$46,IF(DX3=Inputs!$N$49,Inputs!$N$47-SUM('Cash Flows - Market'!$T$12:DW12),0))</f>
        <v>0</v>
      </c>
      <c r="DY12" s="372" t="n">
        <f aca="false">IF(AND(DY3&gt;=Inputs!$N$45,'Cash Flows - Market'!DY3&lt;Inputs!$N$49),Inputs!$N$46,IF(DY3=Inputs!$N$49,Inputs!$N$47-SUM('Cash Flows - Market'!$T$12:DX12),0))</f>
        <v>0</v>
      </c>
      <c r="DZ12" s="372" t="n">
        <f aca="false">IF(AND(DZ3&gt;=Inputs!$N$45,'Cash Flows - Market'!DZ3&lt;Inputs!$N$49),Inputs!$N$46,IF(DZ3=Inputs!$N$49,Inputs!$N$47-SUM('Cash Flows - Market'!$T$12:DY12),0))</f>
        <v>0</v>
      </c>
      <c r="EA12" s="372" t="n">
        <f aca="false">IF(AND(EA3&gt;=Inputs!$N$45,'Cash Flows - Market'!EA3&lt;Inputs!$N$49),Inputs!$N$46,IF(EA3=Inputs!$N$49,Inputs!$N$47-SUM('Cash Flows - Market'!$T$12:DZ12),0))</f>
        <v>0</v>
      </c>
      <c r="EB12" s="372" t="n">
        <f aca="false">IF(AND(EB3&gt;=Inputs!$N$45,'Cash Flows - Market'!EB3&lt;Inputs!$N$49),Inputs!$N$46,IF(EB3=Inputs!$N$49,Inputs!$N$47-SUM('Cash Flows - Market'!$T$12:EA12),0))</f>
        <v>0</v>
      </c>
      <c r="EC12" s="372" t="n">
        <f aca="false">IF(AND(EC3&gt;=Inputs!$N$45,'Cash Flows - Market'!EC3&lt;Inputs!$N$49),Inputs!$N$46,IF(EC3=Inputs!$N$49,Inputs!$N$47-SUM('Cash Flows - Market'!$T$12:EB12),0))</f>
        <v>0</v>
      </c>
      <c r="ED12" s="372" t="n">
        <f aca="false">IF(AND(ED3&gt;=Inputs!$N$45,'Cash Flows - Market'!ED3&lt;Inputs!$N$49),Inputs!$N$46,IF(ED3=Inputs!$N$49,Inputs!$N$47-SUM('Cash Flows - Market'!$T$12:EC12),0))</f>
        <v>0</v>
      </c>
      <c r="EE12" s="372" t="n">
        <f aca="false">IF(AND(EE3&gt;=Inputs!$N$45,'Cash Flows - Market'!EE3&lt;Inputs!$N$49),Inputs!$N$46,IF(EE3=Inputs!$N$49,Inputs!$N$47-SUM('Cash Flows - Market'!$T$12:ED12),0))</f>
        <v>0</v>
      </c>
      <c r="EF12" s="372" t="n">
        <f aca="false">IF(AND(EF3&gt;=Inputs!$N$45,'Cash Flows - Market'!EF3&lt;Inputs!$N$49),Inputs!$N$46,IF(EF3=Inputs!$N$49,Inputs!$N$47-SUM('Cash Flows - Market'!$T$12:EE12),0))</f>
        <v>0</v>
      </c>
      <c r="EG12" s="372" t="n">
        <f aca="false">IF(AND(EG3&gt;=Inputs!$N$45,'Cash Flows - Market'!EG3&lt;Inputs!$N$49),Inputs!$N$46,IF(EG3=Inputs!$N$49,Inputs!$N$47-SUM('Cash Flows - Market'!$T$12:EF12),0))</f>
        <v>0</v>
      </c>
      <c r="EH12" s="372" t="n">
        <f aca="false">IF(AND(EH3&gt;=Inputs!$N$45,'Cash Flows - Market'!EH3&lt;Inputs!$N$49),Inputs!$N$46,IF(EH3=Inputs!$N$49,Inputs!$N$47-SUM('Cash Flows - Market'!$T$12:EG12),0))</f>
        <v>0</v>
      </c>
      <c r="EI12" s="372" t="n">
        <f aca="false">IF(AND(EI3&gt;=Inputs!$N$45,'Cash Flows - Market'!EI3&lt;Inputs!$N$49),Inputs!$N$46,IF(EI3=Inputs!$N$49,Inputs!$N$47-SUM('Cash Flows - Market'!$T$12:EH12),0))</f>
        <v>0</v>
      </c>
      <c r="EJ12" s="372" t="n">
        <f aca="false">IF(AND(EJ3&gt;=Inputs!$N$45,'Cash Flows - Market'!EJ3&lt;Inputs!$N$49),Inputs!$N$46,IF(EJ3=Inputs!$N$49,Inputs!$N$47-SUM('Cash Flows - Market'!$T$12:EI12),0))</f>
        <v>0</v>
      </c>
      <c r="EK12" s="372" t="n">
        <f aca="false">IF(AND(EK3&gt;=Inputs!$N$45,'Cash Flows - Market'!EK3&lt;Inputs!$N$49),Inputs!$N$46,IF(EK3=Inputs!$N$49,Inputs!$N$47-SUM('Cash Flows - Market'!$T$12:EJ12),0))</f>
        <v>0</v>
      </c>
      <c r="EL12" s="372" t="n">
        <f aca="false">IF(AND(EL3&gt;=Inputs!$N$45,'Cash Flows - Market'!EL3&lt;Inputs!$N$49),Inputs!$N$46,IF(EL3=Inputs!$N$49,Inputs!$N$47-SUM('Cash Flows - Market'!$T$12:EK12),0))</f>
        <v>0</v>
      </c>
      <c r="EM12" s="372" t="n">
        <f aca="false">IF(AND(EM3&gt;=Inputs!$N$45,'Cash Flows - Market'!EM3&lt;Inputs!$N$49),Inputs!$N$46,IF(EM3=Inputs!$N$49,Inputs!$N$47-SUM('Cash Flows - Market'!$T$12:EL12),0))</f>
        <v>0</v>
      </c>
      <c r="EN12" s="372" t="n">
        <f aca="false">IF(AND(EN3&gt;=Inputs!$N$45,'Cash Flows - Market'!EN3&lt;Inputs!$N$49),Inputs!$N$46,IF(EN3=Inputs!$N$49,Inputs!$N$47-SUM('Cash Flows - Market'!$T$12:EM12),0))</f>
        <v>0</v>
      </c>
      <c r="EO12" s="372" t="n">
        <f aca="false">IF(AND(EO3&gt;=Inputs!$N$45,'Cash Flows - Market'!EO3&lt;Inputs!$N$49),Inputs!$N$46,IF(EO3=Inputs!$N$49,Inputs!$N$47-SUM('Cash Flows - Market'!$T$12:EN12),0))</f>
        <v>0</v>
      </c>
      <c r="EP12" s="372" t="n">
        <f aca="false">IF(AND(EP3&gt;=Inputs!$N$45,'Cash Flows - Market'!EP3&lt;Inputs!$N$49),Inputs!$N$46,IF(EP3=Inputs!$N$49,Inputs!$N$47-SUM('Cash Flows - Market'!$T$12:EO12),0))</f>
        <v>0</v>
      </c>
      <c r="EQ12" s="372" t="n">
        <f aca="false">IF(AND(EQ3&gt;=Inputs!$N$45,'Cash Flows - Market'!EQ3&lt;Inputs!$N$49),Inputs!$N$46,IF(EQ3=Inputs!$N$49,Inputs!$N$47-SUM('Cash Flows - Market'!$T$12:EP12),0))</f>
        <v>0</v>
      </c>
      <c r="ER12" s="372" t="n">
        <f aca="false">IF(AND(ER3&gt;=Inputs!$N$45,'Cash Flows - Market'!ER3&lt;Inputs!$N$49),Inputs!$N$46,IF(ER3=Inputs!$N$49,Inputs!$N$47-SUM('Cash Flows - Market'!$T$12:EQ12),0))</f>
        <v>0</v>
      </c>
      <c r="ES12" s="372" t="n">
        <f aca="false">IF(AND(ES3&gt;=Inputs!$N$45,'Cash Flows - Market'!ES3&lt;Inputs!$N$49),Inputs!$N$46,IF(ES3=Inputs!$N$49,Inputs!$N$47-SUM('Cash Flows - Market'!$T$12:ER12),0))</f>
        <v>0</v>
      </c>
      <c r="ET12" s="372" t="n">
        <f aca="false">IF(AND(ET3&gt;=Inputs!$N$45,'Cash Flows - Market'!ET3&lt;Inputs!$N$49),Inputs!$N$46,IF(ET3=Inputs!$N$49,Inputs!$N$47-SUM('Cash Flows - Market'!$T$12:ES12),0))</f>
        <v>0</v>
      </c>
      <c r="EU12" s="372" t="n">
        <f aca="false">IF(AND(EU3&gt;=Inputs!$N$45,'Cash Flows - Market'!EU3&lt;Inputs!$N$49),Inputs!$N$46,IF(EU3=Inputs!$N$49,Inputs!$N$47-SUM('Cash Flows - Market'!$T$12:ET12),0))</f>
        <v>0</v>
      </c>
      <c r="EV12" s="372" t="n">
        <f aca="false">IF(AND(EV3&gt;=Inputs!$N$45,'Cash Flows - Market'!EV3&lt;Inputs!$N$49),Inputs!$N$46,IF(EV3=Inputs!$N$49,Inputs!$N$47-SUM('Cash Flows - Market'!$T$12:EU12),0))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217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218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219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220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221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Market'!V$2,Inputs!$L$15:$L$25))/12),0)</f>
        <v>0</v>
      </c>
      <c r="W23" s="404" t="n">
        <f aca="false">IFERROR(V23*(1+INDEX(Inputs!$O$15:$O$25,MATCH('Cash Flows - Market'!W$2,Inputs!$L$15:$L$25))/12),0)</f>
        <v>0</v>
      </c>
      <c r="X23" s="404" t="n">
        <f aca="false">IFERROR(W23*(1+INDEX(Inputs!$O$15:$O$25,MATCH('Cash Flows - Market'!X$2,Inputs!$L$15:$L$25))/12),0)</f>
        <v>0</v>
      </c>
      <c r="Y23" s="404" t="n">
        <f aca="false">IFERROR(X23*(1+INDEX(Inputs!$O$15:$O$25,MATCH('Cash Flows - Market'!Y$2,Inputs!$L$15:$L$25))/12),0)</f>
        <v>0</v>
      </c>
      <c r="Z23" s="404" t="n">
        <f aca="false">IFERROR(Y23*(1+INDEX(Inputs!$O$15:$O$25,MATCH('Cash Flows - Market'!Z$2,Inputs!$L$15:$L$25))/12),0)</f>
        <v>0</v>
      </c>
      <c r="AA23" s="404" t="n">
        <f aca="false">IFERROR(Z23*(1+INDEX(Inputs!$O$15:$O$25,MATCH('Cash Flows - Market'!AA$2,Inputs!$L$15:$L$25))/12),0)</f>
        <v>0</v>
      </c>
      <c r="AB23" s="404" t="n">
        <f aca="false">IFERROR(AA23*(1+INDEX(Inputs!$O$15:$O$25,MATCH('Cash Flows - Market'!AB$2,Inputs!$L$15:$L$25))/12),0)</f>
        <v>0</v>
      </c>
      <c r="AC23" s="404" t="n">
        <f aca="false">IFERROR(AB23*(1+INDEX(Inputs!$O$15:$O$25,MATCH('Cash Flows - Market'!AC$2,Inputs!$L$15:$L$25))/12),0)</f>
        <v>0</v>
      </c>
      <c r="AD23" s="404" t="n">
        <f aca="false">IFERROR(AC23*(1+INDEX(Inputs!$O$15:$O$25,MATCH('Cash Flows - Market'!AD$2,Inputs!$L$15:$L$25))/12),0)</f>
        <v>0</v>
      </c>
      <c r="AE23" s="404" t="n">
        <f aca="false">IFERROR(AD23*(1+INDEX(Inputs!$O$15:$O$25,MATCH('Cash Flows - Market'!AE$2,Inputs!$L$15:$L$25))/12),0)</f>
        <v>0</v>
      </c>
      <c r="AF23" s="404" t="n">
        <f aca="false">IFERROR(AE23*(1+INDEX(Inputs!$O$15:$O$25,MATCH('Cash Flows - Market'!AF$2,Inputs!$L$15:$L$25))/12),0)</f>
        <v>0</v>
      </c>
      <c r="AG23" s="404" t="n">
        <f aca="false">IFERROR(AF23*(1+INDEX(Inputs!$O$15:$O$25,MATCH('Cash Flows - Market'!AG$2,Inputs!$L$15:$L$25))/12),0)</f>
        <v>0</v>
      </c>
      <c r="AH23" s="404" t="n">
        <f aca="false">IFERROR(AG23*(1+INDEX(Inputs!$O$15:$O$25,MATCH('Cash Flows - Market'!AH$2,Inputs!$L$15:$L$25))/12),0)</f>
        <v>0</v>
      </c>
      <c r="AI23" s="404" t="n">
        <f aca="false">IFERROR(AH23*(1+INDEX(Inputs!$O$15:$O$25,MATCH('Cash Flows - Market'!AI$2,Inputs!$L$15:$L$25))/12),0)</f>
        <v>0</v>
      </c>
      <c r="AJ23" s="404" t="n">
        <f aca="false">IFERROR(AI23*(1+INDEX(Inputs!$O$15:$O$25,MATCH('Cash Flows - Market'!AJ$2,Inputs!$L$15:$L$25))/12),0)</f>
        <v>0</v>
      </c>
      <c r="AK23" s="404" t="n">
        <f aca="false">IFERROR(AJ23*(1+INDEX(Inputs!$O$15:$O$25,MATCH('Cash Flows - Market'!AK$2,Inputs!$L$15:$L$25))/12),0)</f>
        <v>0</v>
      </c>
      <c r="AL23" s="404" t="n">
        <f aca="false">IFERROR(AK23*(1+INDEX(Inputs!$O$15:$O$25,MATCH('Cash Flows - Market'!AL$2,Inputs!$L$15:$L$25))/12),0)</f>
        <v>0</v>
      </c>
      <c r="AM23" s="404" t="n">
        <f aca="false">IFERROR(AL23*(1+INDEX(Inputs!$O$15:$O$25,MATCH('Cash Flows - Market'!AM$2,Inputs!$L$15:$L$25))/12),0)</f>
        <v>0</v>
      </c>
      <c r="AN23" s="404" t="n">
        <f aca="false">IFERROR(AM23*(1+INDEX(Inputs!$O$15:$O$25,MATCH('Cash Flows - Market'!AN$2,Inputs!$L$15:$L$25))/12),0)</f>
        <v>0</v>
      </c>
      <c r="AO23" s="404" t="n">
        <f aca="false">IFERROR(AN23*(1+INDEX(Inputs!$O$15:$O$25,MATCH('Cash Flows - Market'!AO$2,Inputs!$L$15:$L$25))/12),0)</f>
        <v>0</v>
      </c>
      <c r="AP23" s="404" t="n">
        <f aca="false">IFERROR(AO23*(1+INDEX(Inputs!$O$15:$O$25,MATCH('Cash Flows - Market'!AP$2,Inputs!$L$15:$L$25))/12),0)</f>
        <v>0</v>
      </c>
      <c r="AQ23" s="404" t="n">
        <f aca="false">IFERROR(AP23*(1+INDEX(Inputs!$O$15:$O$25,MATCH('Cash Flows - Market'!AQ$2,Inputs!$L$15:$L$25))/12),0)</f>
        <v>0</v>
      </c>
      <c r="AR23" s="404" t="n">
        <f aca="false">IFERROR(AQ23*(1+INDEX(Inputs!$O$15:$O$25,MATCH('Cash Flows - Market'!AR$2,Inputs!$L$15:$L$25))/12),0)</f>
        <v>0</v>
      </c>
      <c r="AS23" s="404" t="n">
        <f aca="false">IFERROR(AR23*(1+INDEX(Inputs!$O$15:$O$25,MATCH('Cash Flows - Market'!AS$2,Inputs!$L$15:$L$25))/12),0)</f>
        <v>0</v>
      </c>
      <c r="AT23" s="404" t="n">
        <f aca="false">IFERROR(AS23*(1+INDEX(Inputs!$O$15:$O$25,MATCH('Cash Flows - Market'!AT$2,Inputs!$L$15:$L$25))/12),0)</f>
        <v>0</v>
      </c>
      <c r="AU23" s="404" t="n">
        <f aca="false">IFERROR(AT23*(1+INDEX(Inputs!$O$15:$O$25,MATCH('Cash Flows - Market'!AU$2,Inputs!$L$15:$L$25))/12),0)</f>
        <v>0</v>
      </c>
      <c r="AV23" s="404" t="n">
        <f aca="false">IFERROR(AU23*(1+INDEX(Inputs!$O$15:$O$25,MATCH('Cash Flows - Market'!AV$2,Inputs!$L$15:$L$25))/12),0)</f>
        <v>0</v>
      </c>
      <c r="AW23" s="404" t="n">
        <f aca="false">IFERROR(AV23*(1+INDEX(Inputs!$O$15:$O$25,MATCH('Cash Flows - Market'!AW$2,Inputs!$L$15:$L$25))/12),0)</f>
        <v>0</v>
      </c>
      <c r="AX23" s="404" t="n">
        <f aca="false">IFERROR(AW23*(1+INDEX(Inputs!$O$15:$O$25,MATCH('Cash Flows - Market'!AX$2,Inputs!$L$15:$L$25))/12),0)</f>
        <v>0</v>
      </c>
      <c r="AY23" s="404" t="n">
        <f aca="false">IFERROR(AX23*(1+INDEX(Inputs!$O$15:$O$25,MATCH('Cash Flows - Market'!AY$2,Inputs!$L$15:$L$25))/12),0)</f>
        <v>0</v>
      </c>
      <c r="AZ23" s="404" t="n">
        <f aca="false">IFERROR(AY23*(1+INDEX(Inputs!$O$15:$O$25,MATCH('Cash Flows - Market'!AZ$2,Inputs!$L$15:$L$25))/12),0)</f>
        <v>0</v>
      </c>
      <c r="BA23" s="404" t="n">
        <f aca="false">IFERROR(AZ23*(1+INDEX(Inputs!$O$15:$O$25,MATCH('Cash Flows - Market'!BA$2,Inputs!$L$15:$L$25))/12),0)</f>
        <v>0</v>
      </c>
      <c r="BB23" s="404" t="n">
        <f aca="false">IFERROR(BA23*(1+INDEX(Inputs!$O$15:$O$25,MATCH('Cash Flows - Market'!BB$2,Inputs!$L$15:$L$25))/12),0)</f>
        <v>0</v>
      </c>
      <c r="BC23" s="404" t="n">
        <f aca="false">IFERROR(BB23*(1+INDEX(Inputs!$O$15:$O$25,MATCH('Cash Flows - Market'!BC$2,Inputs!$L$15:$L$25))/12),0)</f>
        <v>0</v>
      </c>
      <c r="BD23" s="404" t="n">
        <f aca="false">IFERROR(BC23*(1+INDEX(Inputs!$O$15:$O$25,MATCH('Cash Flows - Market'!BD$2,Inputs!$L$15:$L$25))/12),0)</f>
        <v>0</v>
      </c>
      <c r="BE23" s="404" t="n">
        <f aca="false">IFERROR(BD23*(1+INDEX(Inputs!$O$15:$O$25,MATCH('Cash Flows - Market'!BE$2,Inputs!$L$15:$L$25))/12),0)</f>
        <v>0</v>
      </c>
      <c r="BF23" s="404" t="n">
        <f aca="false">IFERROR(BE23*(1+INDEX(Inputs!$O$15:$O$25,MATCH('Cash Flows - Market'!BF$2,Inputs!$L$15:$L$25))/12),0)</f>
        <v>0</v>
      </c>
      <c r="BG23" s="404" t="n">
        <f aca="false">IFERROR(BF23*(1+INDEX(Inputs!$O$15:$O$25,MATCH('Cash Flows - Market'!BG$2,Inputs!$L$15:$L$25))/12),0)</f>
        <v>0</v>
      </c>
      <c r="BH23" s="404" t="n">
        <f aca="false">IFERROR(BG23*(1+INDEX(Inputs!$O$15:$O$25,MATCH('Cash Flows - Market'!BH$2,Inputs!$L$15:$L$25))/12),0)</f>
        <v>0</v>
      </c>
      <c r="BI23" s="404" t="n">
        <f aca="false">IFERROR(BH23*(1+INDEX(Inputs!$O$15:$O$25,MATCH('Cash Flows - Market'!BI$2,Inputs!$L$15:$L$25))/12),0)</f>
        <v>0</v>
      </c>
      <c r="BJ23" s="404" t="n">
        <f aca="false">IFERROR(BI23*(1+INDEX(Inputs!$O$15:$O$25,MATCH('Cash Flows - Market'!BJ$2,Inputs!$L$15:$L$25))/12),0)</f>
        <v>0</v>
      </c>
      <c r="BK23" s="404" t="n">
        <f aca="false">IFERROR(BJ23*(1+INDEX(Inputs!$O$15:$O$25,MATCH('Cash Flows - Market'!BK$2,Inputs!$L$15:$L$25))/12),0)</f>
        <v>0</v>
      </c>
      <c r="BL23" s="404" t="n">
        <f aca="false">IFERROR(BK23*(1+INDEX(Inputs!$O$15:$O$25,MATCH('Cash Flows - Market'!BL$2,Inputs!$L$15:$L$25))/12),0)</f>
        <v>0</v>
      </c>
      <c r="BM23" s="404" t="n">
        <f aca="false">IFERROR(BL23*(1+INDEX(Inputs!$O$15:$O$25,MATCH('Cash Flows - Market'!BM$2,Inputs!$L$15:$L$25))/12),0)</f>
        <v>0</v>
      </c>
      <c r="BN23" s="404" t="n">
        <f aca="false">IFERROR(BM23*(1+INDEX(Inputs!$O$15:$O$25,MATCH('Cash Flows - Market'!BN$2,Inputs!$L$15:$L$25))/12),0)</f>
        <v>0</v>
      </c>
      <c r="BO23" s="404" t="n">
        <f aca="false">IFERROR(BN23*(1+INDEX(Inputs!$O$15:$O$25,MATCH('Cash Flows - Market'!BO$2,Inputs!$L$15:$L$25))/12),0)</f>
        <v>0</v>
      </c>
      <c r="BP23" s="404" t="n">
        <f aca="false">IFERROR(BO23*(1+INDEX(Inputs!$O$15:$O$25,MATCH('Cash Flows - Market'!BP$2,Inputs!$L$15:$L$25))/12),0)</f>
        <v>0</v>
      </c>
      <c r="BQ23" s="404" t="n">
        <f aca="false">IFERROR(BP23*(1+INDEX(Inputs!$O$15:$O$25,MATCH('Cash Flows - Market'!BQ$2,Inputs!$L$15:$L$25))/12),0)</f>
        <v>0</v>
      </c>
      <c r="BR23" s="404" t="n">
        <f aca="false">IFERROR(BQ23*(1+INDEX(Inputs!$O$15:$O$25,MATCH('Cash Flows - Market'!BR$2,Inputs!$L$15:$L$25))/12),0)</f>
        <v>0</v>
      </c>
      <c r="BS23" s="404" t="n">
        <f aca="false">IFERROR(BR23*(1+INDEX(Inputs!$O$15:$O$25,MATCH('Cash Flows - Market'!BS$2,Inputs!$L$15:$L$25))/12),0)</f>
        <v>0</v>
      </c>
      <c r="BT23" s="404" t="n">
        <f aca="false">IFERROR(BS23*(1+INDEX(Inputs!$O$15:$O$25,MATCH('Cash Flows - Market'!BT$2,Inputs!$L$15:$L$25))/12),0)</f>
        <v>0</v>
      </c>
      <c r="BU23" s="404" t="n">
        <f aca="false">IFERROR(BT23*(1+INDEX(Inputs!$O$15:$O$25,MATCH('Cash Flows - Market'!BU$2,Inputs!$L$15:$L$25))/12),0)</f>
        <v>0</v>
      </c>
      <c r="BV23" s="404" t="n">
        <f aca="false">IFERROR(BU23*(1+INDEX(Inputs!$O$15:$O$25,MATCH('Cash Flows - Market'!BV$2,Inputs!$L$15:$L$25))/12),0)</f>
        <v>0</v>
      </c>
      <c r="BW23" s="404" t="n">
        <f aca="false">IFERROR(BV23*(1+INDEX(Inputs!$O$15:$O$25,MATCH('Cash Flows - Market'!BW$2,Inputs!$L$15:$L$25))/12),0)</f>
        <v>0</v>
      </c>
      <c r="BX23" s="404" t="n">
        <f aca="false">IFERROR(BW23*(1+INDEX(Inputs!$O$15:$O$25,MATCH('Cash Flows - Market'!BX$2,Inputs!$L$15:$L$25))/12),0)</f>
        <v>0</v>
      </c>
      <c r="BY23" s="404" t="n">
        <f aca="false">IFERROR(BX23*(1+INDEX(Inputs!$O$15:$O$25,MATCH('Cash Flows - Market'!BY$2,Inputs!$L$15:$L$25))/12),0)</f>
        <v>0</v>
      </c>
      <c r="BZ23" s="404" t="n">
        <f aca="false">IFERROR(BY23*(1+INDEX(Inputs!$O$15:$O$25,MATCH('Cash Flows - Market'!BZ$2,Inputs!$L$15:$L$25))/12),0)</f>
        <v>0</v>
      </c>
      <c r="CA23" s="404" t="n">
        <f aca="false">IFERROR(BZ23*(1+INDEX(Inputs!$O$15:$O$25,MATCH('Cash Flows - Market'!CA$2,Inputs!$L$15:$L$25))/12),0)</f>
        <v>0</v>
      </c>
      <c r="CB23" s="404" t="n">
        <f aca="false">IFERROR(CA23*(1+INDEX(Inputs!$O$15:$O$25,MATCH('Cash Flows - Market'!CB$2,Inputs!$L$15:$L$25))/12),0)</f>
        <v>0</v>
      </c>
      <c r="CC23" s="404" t="n">
        <f aca="false">IFERROR(CB23*(1+INDEX(Inputs!$O$15:$O$25,MATCH('Cash Flows - Market'!CC$2,Inputs!$L$15:$L$25))/12),0)</f>
        <v>0</v>
      </c>
      <c r="CD23" s="404" t="n">
        <f aca="false">IFERROR(CC23*(1+INDEX(Inputs!$O$15:$O$25,MATCH('Cash Flows - Market'!CD$2,Inputs!$L$15:$L$25))/12),0)</f>
        <v>0</v>
      </c>
      <c r="CE23" s="404" t="n">
        <f aca="false">IFERROR(CD23*(1+INDEX(Inputs!$O$15:$O$25,MATCH('Cash Flows - Market'!CE$2,Inputs!$L$15:$L$25))/12),0)</f>
        <v>0</v>
      </c>
      <c r="CF23" s="404" t="n">
        <f aca="false">IFERROR(CE23*(1+INDEX(Inputs!$O$15:$O$25,MATCH('Cash Flows - Market'!CF$2,Inputs!$L$15:$L$25))/12),0)</f>
        <v>0</v>
      </c>
      <c r="CG23" s="404" t="n">
        <f aca="false">IFERROR(CF23*(1+INDEX(Inputs!$O$15:$O$25,MATCH('Cash Flows - Market'!CG$2,Inputs!$L$15:$L$25))/12),0)</f>
        <v>0</v>
      </c>
      <c r="CH23" s="404" t="n">
        <f aca="false">IFERROR(CG23*(1+INDEX(Inputs!$O$15:$O$25,MATCH('Cash Flows - Market'!CH$2,Inputs!$L$15:$L$25))/12),0)</f>
        <v>0</v>
      </c>
      <c r="CI23" s="404" t="n">
        <f aca="false">IFERROR(CH23*(1+INDEX(Inputs!$O$15:$O$25,MATCH('Cash Flows - Market'!CI$2,Inputs!$L$15:$L$25))/12),0)</f>
        <v>0</v>
      </c>
      <c r="CJ23" s="404" t="n">
        <f aca="false">IFERROR(CI23*(1+INDEX(Inputs!$O$15:$O$25,MATCH('Cash Flows - Market'!CJ$2,Inputs!$L$15:$L$25))/12),0)</f>
        <v>0</v>
      </c>
      <c r="CK23" s="404" t="n">
        <f aca="false">IFERROR(CJ23*(1+INDEX(Inputs!$O$15:$O$25,MATCH('Cash Flows - Market'!CK$2,Inputs!$L$15:$L$25))/12),0)</f>
        <v>0</v>
      </c>
      <c r="CL23" s="404" t="n">
        <f aca="false">IFERROR(CK23*(1+INDEX(Inputs!$O$15:$O$25,MATCH('Cash Flows - Market'!CL$2,Inputs!$L$15:$L$25))/12),0)</f>
        <v>0</v>
      </c>
      <c r="CM23" s="404" t="n">
        <f aca="false">IFERROR(CL23*(1+INDEX(Inputs!$O$15:$O$25,MATCH('Cash Flows - Market'!CM$2,Inputs!$L$15:$L$25))/12),0)</f>
        <v>0</v>
      </c>
      <c r="CN23" s="404" t="n">
        <f aca="false">IFERROR(CM23*(1+INDEX(Inputs!$O$15:$O$25,MATCH('Cash Flows - Market'!CN$2,Inputs!$L$15:$L$25))/12),0)</f>
        <v>0</v>
      </c>
      <c r="CO23" s="404" t="n">
        <f aca="false">IFERROR(CN23*(1+INDEX(Inputs!$O$15:$O$25,MATCH('Cash Flows - Market'!CO$2,Inputs!$L$15:$L$25))/12),0)</f>
        <v>0</v>
      </c>
      <c r="CP23" s="404" t="n">
        <f aca="false">IFERROR(CO23*(1+INDEX(Inputs!$O$15:$O$25,MATCH('Cash Flows - Market'!CP$2,Inputs!$L$15:$L$25))/12),0)</f>
        <v>0</v>
      </c>
      <c r="CQ23" s="404" t="n">
        <f aca="false">IFERROR(CP23*(1+INDEX(Inputs!$O$15:$O$25,MATCH('Cash Flows - Market'!CQ$2,Inputs!$L$15:$L$25))/12),0)</f>
        <v>0</v>
      </c>
      <c r="CR23" s="404" t="n">
        <f aca="false">IFERROR(CQ23*(1+INDEX(Inputs!$O$15:$O$25,MATCH('Cash Flows - Market'!CR$2,Inputs!$L$15:$L$25))/12),0)</f>
        <v>0</v>
      </c>
      <c r="CS23" s="404" t="n">
        <f aca="false">IFERROR(CR23*(1+INDEX(Inputs!$O$15:$O$25,MATCH('Cash Flows - Market'!CS$2,Inputs!$L$15:$L$25))/12),0)</f>
        <v>0</v>
      </c>
      <c r="CT23" s="404" t="n">
        <f aca="false">IFERROR(CS23*(1+INDEX(Inputs!$O$15:$O$25,MATCH('Cash Flows - Market'!CT$2,Inputs!$L$15:$L$25))/12),0)</f>
        <v>0</v>
      </c>
      <c r="CU23" s="404" t="n">
        <f aca="false">IFERROR(CT23*(1+INDEX(Inputs!$O$15:$O$25,MATCH('Cash Flows - Market'!CU$2,Inputs!$L$15:$L$25))/12),0)</f>
        <v>0</v>
      </c>
      <c r="CV23" s="404" t="n">
        <f aca="false">IFERROR(CU23*(1+INDEX(Inputs!$O$15:$O$25,MATCH('Cash Flows - Market'!CV$2,Inputs!$L$15:$L$25))/12),0)</f>
        <v>0</v>
      </c>
      <c r="CW23" s="404" t="n">
        <f aca="false">IFERROR(CV23*(1+INDEX(Inputs!$O$15:$O$25,MATCH('Cash Flows - Market'!CW$2,Inputs!$L$15:$L$25))/12),0)</f>
        <v>0</v>
      </c>
      <c r="CX23" s="404" t="n">
        <f aca="false">IFERROR(CW23*(1+INDEX(Inputs!$O$15:$O$25,MATCH('Cash Flows - Market'!CX$2,Inputs!$L$15:$L$25))/12),0)</f>
        <v>0</v>
      </c>
      <c r="CY23" s="404" t="n">
        <f aca="false">IFERROR(CX23*(1+INDEX(Inputs!$O$15:$O$25,MATCH('Cash Flows - Market'!CY$2,Inputs!$L$15:$L$25))/12),0)</f>
        <v>0</v>
      </c>
      <c r="CZ23" s="404" t="n">
        <f aca="false">IFERROR(CY23*(1+INDEX(Inputs!$O$15:$O$25,MATCH('Cash Flows - Market'!CZ$2,Inputs!$L$15:$L$25))/12),0)</f>
        <v>0</v>
      </c>
      <c r="DA23" s="404" t="n">
        <f aca="false">IFERROR(CZ23*(1+INDEX(Inputs!$O$15:$O$25,MATCH('Cash Flows - Market'!DA$2,Inputs!$L$15:$L$25))/12),0)</f>
        <v>0</v>
      </c>
      <c r="DB23" s="404" t="n">
        <f aca="false">IFERROR(DA23*(1+INDEX(Inputs!$O$15:$O$25,MATCH('Cash Flows - Market'!DB$2,Inputs!$L$15:$L$25))/12),0)</f>
        <v>0</v>
      </c>
      <c r="DC23" s="404" t="n">
        <f aca="false">IFERROR(DB23*(1+INDEX(Inputs!$O$15:$O$25,MATCH('Cash Flows - Market'!DC$2,Inputs!$L$15:$L$25))/12),0)</f>
        <v>0</v>
      </c>
      <c r="DD23" s="404" t="n">
        <f aca="false">IFERROR(DC23*(1+INDEX(Inputs!$O$15:$O$25,MATCH('Cash Flows - Market'!DD$2,Inputs!$L$15:$L$25))/12),0)</f>
        <v>0</v>
      </c>
      <c r="DE23" s="404" t="n">
        <f aca="false">IFERROR(DD23*(1+INDEX(Inputs!$O$15:$O$25,MATCH('Cash Flows - Market'!DE$2,Inputs!$L$15:$L$25))/12),0)</f>
        <v>0</v>
      </c>
      <c r="DF23" s="404" t="n">
        <f aca="false">IFERROR(DE23*(1+INDEX(Inputs!$O$15:$O$25,MATCH('Cash Flows - Market'!DF$2,Inputs!$L$15:$L$25))/12),0)</f>
        <v>0</v>
      </c>
      <c r="DG23" s="404" t="n">
        <f aca="false">IFERROR(DF23*(1+INDEX(Inputs!$O$15:$O$25,MATCH('Cash Flows - Market'!DG$2,Inputs!$L$15:$L$25))/12),0)</f>
        <v>0</v>
      </c>
      <c r="DH23" s="404" t="n">
        <f aca="false">IFERROR(DG23*(1+INDEX(Inputs!$O$15:$O$25,MATCH('Cash Flows - Market'!DH$2,Inputs!$L$15:$L$25))/12),0)</f>
        <v>0</v>
      </c>
      <c r="DI23" s="404" t="n">
        <f aca="false">IFERROR(DH23*(1+INDEX(Inputs!$O$15:$O$25,MATCH('Cash Flows - Market'!DI$2,Inputs!$L$15:$L$25))/12),0)</f>
        <v>0</v>
      </c>
      <c r="DJ23" s="404" t="n">
        <f aca="false">IFERROR(DI23*(1+INDEX(Inputs!$O$15:$O$25,MATCH('Cash Flows - Market'!DJ$2,Inputs!$L$15:$L$25))/12),0)</f>
        <v>0</v>
      </c>
      <c r="DK23" s="404" t="n">
        <f aca="false">IFERROR(DJ23*(1+INDEX(Inputs!$O$15:$O$25,MATCH('Cash Flows - Market'!DK$2,Inputs!$L$15:$L$25))/12),0)</f>
        <v>0</v>
      </c>
      <c r="DL23" s="404" t="n">
        <f aca="false">IFERROR(DK23*(1+INDEX(Inputs!$O$15:$O$25,MATCH('Cash Flows - Market'!DL$2,Inputs!$L$15:$L$25))/12),0)</f>
        <v>0</v>
      </c>
      <c r="DM23" s="404" t="n">
        <f aca="false">IFERROR(DL23*(1+INDEX(Inputs!$O$15:$O$25,MATCH('Cash Flows - Market'!DM$2,Inputs!$L$15:$L$25))/12),0)</f>
        <v>0</v>
      </c>
      <c r="DN23" s="404" t="n">
        <f aca="false">IFERROR(DM23*(1+INDEX(Inputs!$O$15:$O$25,MATCH('Cash Flows - Market'!DN$2,Inputs!$L$15:$L$25))/12),0)</f>
        <v>0</v>
      </c>
      <c r="DO23" s="404" t="n">
        <f aca="false">IFERROR(DN23*(1+INDEX(Inputs!$O$15:$O$25,MATCH('Cash Flows - Market'!DO$2,Inputs!$L$15:$L$25))/12),0)</f>
        <v>0</v>
      </c>
      <c r="DP23" s="404" t="n">
        <f aca="false">IFERROR(DO23*(1+INDEX(Inputs!$O$15:$O$25,MATCH('Cash Flows - Market'!DP$2,Inputs!$L$15:$L$25))/12),0)</f>
        <v>0</v>
      </c>
      <c r="DQ23" s="404" t="n">
        <f aca="false">IFERROR(DP23*(1+INDEX(Inputs!$O$15:$O$25,MATCH('Cash Flows - Market'!DQ$2,Inputs!$L$15:$L$25))/12),0)</f>
        <v>0</v>
      </c>
      <c r="DR23" s="404" t="n">
        <f aca="false">IFERROR(DQ23*(1+INDEX(Inputs!$O$15:$O$25,MATCH('Cash Flows - Market'!DR$2,Inputs!$L$15:$L$25))/12),0)</f>
        <v>0</v>
      </c>
      <c r="DS23" s="404" t="n">
        <f aca="false">IFERROR(DR23*(1+INDEX(Inputs!$O$15:$O$25,MATCH('Cash Flows - Market'!DS$2,Inputs!$L$15:$L$25))/12),0)</f>
        <v>0</v>
      </c>
      <c r="DT23" s="404" t="n">
        <f aca="false">IFERROR(DS23*(1+INDEX(Inputs!$O$15:$O$25,MATCH('Cash Flows - Market'!DT$2,Inputs!$L$15:$L$25))/12),0)</f>
        <v>0</v>
      </c>
      <c r="DU23" s="404" t="n">
        <f aca="false">IFERROR(DT23*(1+INDEX(Inputs!$O$15:$O$25,MATCH('Cash Flows - Market'!DU$2,Inputs!$L$15:$L$25))/12),0)</f>
        <v>0</v>
      </c>
      <c r="DV23" s="404" t="n">
        <f aca="false">IFERROR(DU23*(1+INDEX(Inputs!$O$15:$O$25,MATCH('Cash Flows - Market'!DV$2,Inputs!$L$15:$L$25))/12),0)</f>
        <v>0</v>
      </c>
      <c r="DW23" s="404" t="n">
        <f aca="false">IFERROR(DV23*(1+INDEX(Inputs!$O$15:$O$25,MATCH('Cash Flows - Market'!DW$2,Inputs!$L$15:$L$25))/12),0)</f>
        <v>0</v>
      </c>
      <c r="DX23" s="404" t="n">
        <f aca="false">IFERROR(DW23*(1+INDEX(Inputs!$O$15:$O$25,MATCH('Cash Flows - Market'!DX$2,Inputs!$L$15:$L$25))/12),0)</f>
        <v>0</v>
      </c>
      <c r="DY23" s="404" t="n">
        <f aca="false">IFERROR(DX23*(1+INDEX(Inputs!$O$15:$O$25,MATCH('Cash Flows - Market'!DY$2,Inputs!$L$15:$L$25))/12),0)</f>
        <v>0</v>
      </c>
      <c r="DZ23" s="404" t="n">
        <f aca="false">IFERROR(DY23*(1+INDEX(Inputs!$O$15:$O$25,MATCH('Cash Flows - Market'!DZ$2,Inputs!$L$15:$L$25))/12),0)</f>
        <v>0</v>
      </c>
      <c r="EA23" s="404" t="n">
        <f aca="false">IFERROR(DZ23*(1+INDEX(Inputs!$O$15:$O$25,MATCH('Cash Flows - Market'!EA$2,Inputs!$L$15:$L$25))/12),0)</f>
        <v>0</v>
      </c>
      <c r="EB23" s="404" t="n">
        <f aca="false">IFERROR(EA23*(1+INDEX(Inputs!$O$15:$O$25,MATCH('Cash Flows - Market'!EB$2,Inputs!$L$15:$L$25))/12),0)</f>
        <v>0</v>
      </c>
      <c r="EC23" s="404" t="n">
        <f aca="false">IFERROR(EB23*(1+INDEX(Inputs!$O$15:$O$25,MATCH('Cash Flows - Market'!EC$2,Inputs!$L$15:$L$25))/12),0)</f>
        <v>0</v>
      </c>
      <c r="ED23" s="404" t="n">
        <f aca="false">IFERROR(EC23*(1+INDEX(Inputs!$O$15:$O$25,MATCH('Cash Flows - Market'!ED$2,Inputs!$L$15:$L$25))/12),0)</f>
        <v>0</v>
      </c>
      <c r="EE23" s="404" t="n">
        <f aca="false">IFERROR(ED23*(1+INDEX(Inputs!$O$15:$O$25,MATCH('Cash Flows - Market'!EE$2,Inputs!$L$15:$L$25))/12),0)</f>
        <v>0</v>
      </c>
      <c r="EF23" s="404" t="n">
        <f aca="false">IFERROR(EE23*(1+INDEX(Inputs!$O$15:$O$25,MATCH('Cash Flows - Market'!EF$2,Inputs!$L$15:$L$25))/12),0)</f>
        <v>0</v>
      </c>
      <c r="EG23" s="404" t="n">
        <f aca="false">IFERROR(EF23*(1+INDEX(Inputs!$O$15:$O$25,MATCH('Cash Flows - Market'!EG$2,Inputs!$L$15:$L$25))/12),0)</f>
        <v>0</v>
      </c>
      <c r="EH23" s="404" t="n">
        <f aca="false">IFERROR(EG23*(1+INDEX(Inputs!$O$15:$O$25,MATCH('Cash Flows - Market'!EH$2,Inputs!$L$15:$L$25))/12),0)</f>
        <v>0</v>
      </c>
      <c r="EI23" s="404" t="n">
        <f aca="false">IFERROR(EH23*(1+INDEX(Inputs!$O$15:$O$25,MATCH('Cash Flows - Market'!EI$2,Inputs!$L$15:$L$25))/12),0)</f>
        <v>0</v>
      </c>
      <c r="EJ23" s="404" t="n">
        <f aca="false">IFERROR(EI23*(1+INDEX(Inputs!$O$15:$O$25,MATCH('Cash Flows - Market'!EJ$2,Inputs!$L$15:$L$25))/12),0)</f>
        <v>0</v>
      </c>
      <c r="EK23" s="404" t="n">
        <f aca="false">IFERROR(EJ23*(1+INDEX(Inputs!$O$15:$O$25,MATCH('Cash Flows - Market'!EK$2,Inputs!$L$15:$L$25))/12),0)</f>
        <v>0</v>
      </c>
      <c r="EL23" s="404" t="n">
        <f aca="false">IFERROR(EK23*(1+INDEX(Inputs!$O$15:$O$25,MATCH('Cash Flows - Market'!EL$2,Inputs!$L$15:$L$25))/12),0)</f>
        <v>0</v>
      </c>
      <c r="EM23" s="404" t="n">
        <f aca="false">IFERROR(EL23*(1+INDEX(Inputs!$O$15:$O$25,MATCH('Cash Flows - Market'!EM$2,Inputs!$L$15:$L$25))/12),0)</f>
        <v>0</v>
      </c>
      <c r="EN23" s="404" t="n">
        <f aca="false">IFERROR(EM23*(1+INDEX(Inputs!$O$15:$O$25,MATCH('Cash Flows - Market'!EN$2,Inputs!$L$15:$L$25))/12),0)</f>
        <v>0</v>
      </c>
      <c r="EO23" s="404" t="n">
        <f aca="false">IFERROR(EN23*(1+INDEX(Inputs!$O$15:$O$25,MATCH('Cash Flows - Market'!EO$2,Inputs!$L$15:$L$25))/12),0)</f>
        <v>0</v>
      </c>
      <c r="EP23" s="404" t="n">
        <f aca="false">IFERROR(EO23*(1+INDEX(Inputs!$O$15:$O$25,MATCH('Cash Flows - Market'!EP$2,Inputs!$L$15:$L$25))/12),0)</f>
        <v>0</v>
      </c>
      <c r="EQ23" s="404" t="n">
        <f aca="false">IFERROR(EP23*(1+INDEX(Inputs!$O$15:$O$25,MATCH('Cash Flows - Market'!EQ$2,Inputs!$L$15:$L$25))/12),0)</f>
        <v>0</v>
      </c>
      <c r="ER23" s="404" t="n">
        <f aca="false">IFERROR(EQ23*(1+INDEX(Inputs!$O$15:$O$25,MATCH('Cash Flows - Market'!ER$2,Inputs!$L$15:$L$25))/12),0)</f>
        <v>0</v>
      </c>
      <c r="ES23" s="404" t="n">
        <f aca="false">IFERROR(ER23*(1+INDEX(Inputs!$O$15:$O$25,MATCH('Cash Flows - Market'!ES$2,Inputs!$L$15:$L$25))/12),0)</f>
        <v>0</v>
      </c>
      <c r="ET23" s="404" t="n">
        <f aca="false">IFERROR(ES23*(1+INDEX(Inputs!$O$15:$O$25,MATCH('Cash Flows - Market'!ET$2,Inputs!$L$15:$L$25))/12),0)</f>
        <v>0</v>
      </c>
      <c r="EU23" s="404" t="n">
        <f aca="false">IFERROR(ET23*(1+INDEX(Inputs!$O$15:$O$25,MATCH('Cash Flows - Market'!EU$2,Inputs!$L$15:$L$25))/12),0)</f>
        <v>0</v>
      </c>
      <c r="EV23" s="404" t="n">
        <f aca="false">IFERROR(EU23*(1+INDEX(Inputs!$O$15:$O$25,MATCH('Cash Flows - Market'!EV$2,Inputs!$L$15:$L$25))/12),0)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Market'!V$2,Inputs!$L$15:$L$25))/12),0)</f>
        <v>0</v>
      </c>
      <c r="W24" s="405" t="n">
        <f aca="false">IFERROR(V24*(1+INDEX(Inputs!$O$15:$O$25,MATCH('Cash Flows - Market'!W$2,Inputs!$L$15:$L$25))/12),0)</f>
        <v>0</v>
      </c>
      <c r="X24" s="405" t="n">
        <f aca="false">IFERROR(W24*(1+INDEX(Inputs!$O$15:$O$25,MATCH('Cash Flows - Market'!X$2,Inputs!$L$15:$L$25))/12),0)</f>
        <v>0</v>
      </c>
      <c r="Y24" s="405" t="n">
        <f aca="false">IFERROR(X24*(1+INDEX(Inputs!$O$15:$O$25,MATCH('Cash Flows - Market'!Y$2,Inputs!$L$15:$L$25))/12),0)</f>
        <v>0</v>
      </c>
      <c r="Z24" s="405" t="n">
        <f aca="false">IFERROR(Y24*(1+INDEX(Inputs!$O$15:$O$25,MATCH('Cash Flows - Market'!Z$2,Inputs!$L$15:$L$25))/12),0)</f>
        <v>0</v>
      </c>
      <c r="AA24" s="405" t="n">
        <f aca="false">IFERROR(Z24*(1+INDEX(Inputs!$O$15:$O$25,MATCH('Cash Flows - Market'!AA$2,Inputs!$L$15:$L$25))/12),0)</f>
        <v>0</v>
      </c>
      <c r="AB24" s="405" t="n">
        <f aca="false">IFERROR(AA24*(1+INDEX(Inputs!$O$15:$O$25,MATCH('Cash Flows - Market'!AB$2,Inputs!$L$15:$L$25))/12),0)</f>
        <v>0</v>
      </c>
      <c r="AC24" s="405" t="n">
        <f aca="false">IFERROR(AB24*(1+INDEX(Inputs!$O$15:$O$25,MATCH('Cash Flows - Market'!AC$2,Inputs!$L$15:$L$25))/12),0)</f>
        <v>0</v>
      </c>
      <c r="AD24" s="405" t="n">
        <f aca="false">IFERROR(AC24*(1+INDEX(Inputs!$O$15:$O$25,MATCH('Cash Flows - Market'!AD$2,Inputs!$L$15:$L$25))/12),0)</f>
        <v>0</v>
      </c>
      <c r="AE24" s="405" t="n">
        <f aca="false">IFERROR(AD24*(1+INDEX(Inputs!$O$15:$O$25,MATCH('Cash Flows - Market'!AE$2,Inputs!$L$15:$L$25))/12),0)</f>
        <v>0</v>
      </c>
      <c r="AF24" s="405" t="n">
        <f aca="false">IFERROR(AE24*(1+INDEX(Inputs!$O$15:$O$25,MATCH('Cash Flows - Market'!AF$2,Inputs!$L$15:$L$25))/12),0)</f>
        <v>0</v>
      </c>
      <c r="AG24" s="405" t="n">
        <f aca="false">IFERROR(AF24*(1+INDEX(Inputs!$O$15:$O$25,MATCH('Cash Flows - Market'!AG$2,Inputs!$L$15:$L$25))/12),0)</f>
        <v>0</v>
      </c>
      <c r="AH24" s="405" t="n">
        <f aca="false">IFERROR(AG24*(1+INDEX(Inputs!$O$15:$O$25,MATCH('Cash Flows - Market'!AH$2,Inputs!$L$15:$L$25))/12),0)</f>
        <v>0</v>
      </c>
      <c r="AI24" s="405" t="n">
        <f aca="false">IFERROR(AH24*(1+INDEX(Inputs!$O$15:$O$25,MATCH('Cash Flows - Market'!AI$2,Inputs!$L$15:$L$25))/12),0)</f>
        <v>0</v>
      </c>
      <c r="AJ24" s="405" t="n">
        <f aca="false">IFERROR(AI24*(1+INDEX(Inputs!$O$15:$O$25,MATCH('Cash Flows - Market'!AJ$2,Inputs!$L$15:$L$25))/12),0)</f>
        <v>0</v>
      </c>
      <c r="AK24" s="405" t="n">
        <f aca="false">IFERROR(AJ24*(1+INDEX(Inputs!$O$15:$O$25,MATCH('Cash Flows - Market'!AK$2,Inputs!$L$15:$L$25))/12),0)</f>
        <v>0</v>
      </c>
      <c r="AL24" s="405" t="n">
        <f aca="false">IFERROR(AK24*(1+INDEX(Inputs!$O$15:$O$25,MATCH('Cash Flows - Market'!AL$2,Inputs!$L$15:$L$25))/12),0)</f>
        <v>0</v>
      </c>
      <c r="AM24" s="405" t="n">
        <f aca="false">IFERROR(AL24*(1+INDEX(Inputs!$O$15:$O$25,MATCH('Cash Flows - Market'!AM$2,Inputs!$L$15:$L$25))/12),0)</f>
        <v>0</v>
      </c>
      <c r="AN24" s="405" t="n">
        <f aca="false">IFERROR(AM24*(1+INDEX(Inputs!$O$15:$O$25,MATCH('Cash Flows - Market'!AN$2,Inputs!$L$15:$L$25))/12),0)</f>
        <v>0</v>
      </c>
      <c r="AO24" s="405" t="n">
        <f aca="false">IFERROR(AN24*(1+INDEX(Inputs!$O$15:$O$25,MATCH('Cash Flows - Market'!AO$2,Inputs!$L$15:$L$25))/12),0)</f>
        <v>0</v>
      </c>
      <c r="AP24" s="405" t="n">
        <f aca="false">IFERROR(AO24*(1+INDEX(Inputs!$O$15:$O$25,MATCH('Cash Flows - Market'!AP$2,Inputs!$L$15:$L$25))/12),0)</f>
        <v>0</v>
      </c>
      <c r="AQ24" s="405" t="n">
        <f aca="false">IFERROR(AP24*(1+INDEX(Inputs!$O$15:$O$25,MATCH('Cash Flows - Market'!AQ$2,Inputs!$L$15:$L$25))/12),0)</f>
        <v>0</v>
      </c>
      <c r="AR24" s="405" t="n">
        <f aca="false">IFERROR(AQ24*(1+INDEX(Inputs!$O$15:$O$25,MATCH('Cash Flows - Market'!AR$2,Inputs!$L$15:$L$25))/12),0)</f>
        <v>0</v>
      </c>
      <c r="AS24" s="405" t="n">
        <f aca="false">IFERROR(AR24*(1+INDEX(Inputs!$O$15:$O$25,MATCH('Cash Flows - Market'!AS$2,Inputs!$L$15:$L$25))/12),0)</f>
        <v>0</v>
      </c>
      <c r="AT24" s="405" t="n">
        <f aca="false">IFERROR(AS24*(1+INDEX(Inputs!$O$15:$O$25,MATCH('Cash Flows - Market'!AT$2,Inputs!$L$15:$L$25))/12),0)</f>
        <v>0</v>
      </c>
      <c r="AU24" s="405" t="n">
        <f aca="false">IFERROR(AT24*(1+INDEX(Inputs!$O$15:$O$25,MATCH('Cash Flows - Market'!AU$2,Inputs!$L$15:$L$25))/12),0)</f>
        <v>0</v>
      </c>
      <c r="AV24" s="405" t="n">
        <f aca="false">IFERROR(AU24*(1+INDEX(Inputs!$O$15:$O$25,MATCH('Cash Flows - Market'!AV$2,Inputs!$L$15:$L$25))/12),0)</f>
        <v>0</v>
      </c>
      <c r="AW24" s="405" t="n">
        <f aca="false">IFERROR(AV24*(1+INDEX(Inputs!$O$15:$O$25,MATCH('Cash Flows - Market'!AW$2,Inputs!$L$15:$L$25))/12),0)</f>
        <v>0</v>
      </c>
      <c r="AX24" s="405" t="n">
        <f aca="false">IFERROR(AW24*(1+INDEX(Inputs!$O$15:$O$25,MATCH('Cash Flows - Market'!AX$2,Inputs!$L$15:$L$25))/12),0)</f>
        <v>0</v>
      </c>
      <c r="AY24" s="405" t="n">
        <f aca="false">IFERROR(AX24*(1+INDEX(Inputs!$O$15:$O$25,MATCH('Cash Flows - Market'!AY$2,Inputs!$L$15:$L$25))/12),0)</f>
        <v>0</v>
      </c>
      <c r="AZ24" s="405" t="n">
        <f aca="false">IFERROR(AY24*(1+INDEX(Inputs!$O$15:$O$25,MATCH('Cash Flows - Market'!AZ$2,Inputs!$L$15:$L$25))/12),0)</f>
        <v>0</v>
      </c>
      <c r="BA24" s="405" t="n">
        <f aca="false">IFERROR(AZ24*(1+INDEX(Inputs!$O$15:$O$25,MATCH('Cash Flows - Market'!BA$2,Inputs!$L$15:$L$25))/12),0)</f>
        <v>0</v>
      </c>
      <c r="BB24" s="405" t="n">
        <f aca="false">IFERROR(BA24*(1+INDEX(Inputs!$O$15:$O$25,MATCH('Cash Flows - Market'!BB$2,Inputs!$L$15:$L$25))/12),0)</f>
        <v>0</v>
      </c>
      <c r="BC24" s="405" t="n">
        <f aca="false">IFERROR(BB24*(1+INDEX(Inputs!$O$15:$O$25,MATCH('Cash Flows - Market'!BC$2,Inputs!$L$15:$L$25))/12),0)</f>
        <v>0</v>
      </c>
      <c r="BD24" s="405" t="n">
        <f aca="false">IFERROR(BC24*(1+INDEX(Inputs!$O$15:$O$25,MATCH('Cash Flows - Market'!BD$2,Inputs!$L$15:$L$25))/12),0)</f>
        <v>0</v>
      </c>
      <c r="BE24" s="405" t="n">
        <f aca="false">IFERROR(BD24*(1+INDEX(Inputs!$O$15:$O$25,MATCH('Cash Flows - Market'!BE$2,Inputs!$L$15:$L$25))/12),0)</f>
        <v>0</v>
      </c>
      <c r="BF24" s="405" t="n">
        <f aca="false">IFERROR(BE24*(1+INDEX(Inputs!$O$15:$O$25,MATCH('Cash Flows - Market'!BF$2,Inputs!$L$15:$L$25))/12),0)</f>
        <v>0</v>
      </c>
      <c r="BG24" s="405" t="n">
        <f aca="false">IFERROR(BF24*(1+INDEX(Inputs!$O$15:$O$25,MATCH('Cash Flows - Market'!BG$2,Inputs!$L$15:$L$25))/12),0)</f>
        <v>0</v>
      </c>
      <c r="BH24" s="405" t="n">
        <f aca="false">IFERROR(BG24*(1+INDEX(Inputs!$O$15:$O$25,MATCH('Cash Flows - Market'!BH$2,Inputs!$L$15:$L$25))/12),0)</f>
        <v>0</v>
      </c>
      <c r="BI24" s="405" t="n">
        <f aca="false">IFERROR(BH24*(1+INDEX(Inputs!$O$15:$O$25,MATCH('Cash Flows - Market'!BI$2,Inputs!$L$15:$L$25))/12),0)</f>
        <v>0</v>
      </c>
      <c r="BJ24" s="405" t="n">
        <f aca="false">IFERROR(BI24*(1+INDEX(Inputs!$O$15:$O$25,MATCH('Cash Flows - Market'!BJ$2,Inputs!$L$15:$L$25))/12),0)</f>
        <v>0</v>
      </c>
      <c r="BK24" s="405" t="n">
        <f aca="false">IFERROR(BJ24*(1+INDEX(Inputs!$O$15:$O$25,MATCH('Cash Flows - Market'!BK$2,Inputs!$L$15:$L$25))/12),0)</f>
        <v>0</v>
      </c>
      <c r="BL24" s="405" t="n">
        <f aca="false">IFERROR(BK24*(1+INDEX(Inputs!$O$15:$O$25,MATCH('Cash Flows - Market'!BL$2,Inputs!$L$15:$L$25))/12),0)</f>
        <v>0</v>
      </c>
      <c r="BM24" s="405" t="n">
        <f aca="false">IFERROR(BL24*(1+INDEX(Inputs!$O$15:$O$25,MATCH('Cash Flows - Market'!BM$2,Inputs!$L$15:$L$25))/12),0)</f>
        <v>0</v>
      </c>
      <c r="BN24" s="405" t="n">
        <f aca="false">IFERROR(BM24*(1+INDEX(Inputs!$O$15:$O$25,MATCH('Cash Flows - Market'!BN$2,Inputs!$L$15:$L$25))/12),0)</f>
        <v>0</v>
      </c>
      <c r="BO24" s="405" t="n">
        <f aca="false">IFERROR(BN24*(1+INDEX(Inputs!$O$15:$O$25,MATCH('Cash Flows - Market'!BO$2,Inputs!$L$15:$L$25))/12),0)</f>
        <v>0</v>
      </c>
      <c r="BP24" s="405" t="n">
        <f aca="false">IFERROR(BO24*(1+INDEX(Inputs!$O$15:$O$25,MATCH('Cash Flows - Market'!BP$2,Inputs!$L$15:$L$25))/12),0)</f>
        <v>0</v>
      </c>
      <c r="BQ24" s="405" t="n">
        <f aca="false">IFERROR(BP24*(1+INDEX(Inputs!$O$15:$O$25,MATCH('Cash Flows - Market'!BQ$2,Inputs!$L$15:$L$25))/12),0)</f>
        <v>0</v>
      </c>
      <c r="BR24" s="405" t="n">
        <f aca="false">IFERROR(BQ24*(1+INDEX(Inputs!$O$15:$O$25,MATCH('Cash Flows - Market'!BR$2,Inputs!$L$15:$L$25))/12),0)</f>
        <v>0</v>
      </c>
      <c r="BS24" s="405" t="n">
        <f aca="false">IFERROR(BR24*(1+INDEX(Inputs!$O$15:$O$25,MATCH('Cash Flows - Market'!BS$2,Inputs!$L$15:$L$25))/12),0)</f>
        <v>0</v>
      </c>
      <c r="BT24" s="405" t="n">
        <f aca="false">IFERROR(BS24*(1+INDEX(Inputs!$O$15:$O$25,MATCH('Cash Flows - Market'!BT$2,Inputs!$L$15:$L$25))/12),0)</f>
        <v>0</v>
      </c>
      <c r="BU24" s="405" t="n">
        <f aca="false">IFERROR(BT24*(1+INDEX(Inputs!$O$15:$O$25,MATCH('Cash Flows - Market'!BU$2,Inputs!$L$15:$L$25))/12),0)</f>
        <v>0</v>
      </c>
      <c r="BV24" s="405" t="n">
        <f aca="false">IFERROR(BU24*(1+INDEX(Inputs!$O$15:$O$25,MATCH('Cash Flows - Market'!BV$2,Inputs!$L$15:$L$25))/12),0)</f>
        <v>0</v>
      </c>
      <c r="BW24" s="405" t="n">
        <f aca="false">IFERROR(BV24*(1+INDEX(Inputs!$O$15:$O$25,MATCH('Cash Flows - Market'!BW$2,Inputs!$L$15:$L$25))/12),0)</f>
        <v>0</v>
      </c>
      <c r="BX24" s="405" t="n">
        <f aca="false">IFERROR(BW24*(1+INDEX(Inputs!$O$15:$O$25,MATCH('Cash Flows - Market'!BX$2,Inputs!$L$15:$L$25))/12),0)</f>
        <v>0</v>
      </c>
      <c r="BY24" s="405" t="n">
        <f aca="false">IFERROR(BX24*(1+INDEX(Inputs!$O$15:$O$25,MATCH('Cash Flows - Market'!BY$2,Inputs!$L$15:$L$25))/12),0)</f>
        <v>0</v>
      </c>
      <c r="BZ24" s="405" t="n">
        <f aca="false">IFERROR(BY24*(1+INDEX(Inputs!$O$15:$O$25,MATCH('Cash Flows - Market'!BZ$2,Inputs!$L$15:$L$25))/12),0)</f>
        <v>0</v>
      </c>
      <c r="CA24" s="405" t="n">
        <f aca="false">IFERROR(BZ24*(1+INDEX(Inputs!$O$15:$O$25,MATCH('Cash Flows - Market'!CA$2,Inputs!$L$15:$L$25))/12),0)</f>
        <v>0</v>
      </c>
      <c r="CB24" s="405" t="n">
        <f aca="false">IFERROR(CA24*(1+INDEX(Inputs!$O$15:$O$25,MATCH('Cash Flows - Market'!CB$2,Inputs!$L$15:$L$25))/12),0)</f>
        <v>0</v>
      </c>
      <c r="CC24" s="405" t="n">
        <f aca="false">IFERROR(CB24*(1+INDEX(Inputs!$O$15:$O$25,MATCH('Cash Flows - Market'!CC$2,Inputs!$L$15:$L$25))/12),0)</f>
        <v>0</v>
      </c>
      <c r="CD24" s="405" t="n">
        <f aca="false">IFERROR(CC24*(1+INDEX(Inputs!$O$15:$O$25,MATCH('Cash Flows - Market'!CD$2,Inputs!$L$15:$L$25))/12),0)</f>
        <v>0</v>
      </c>
      <c r="CE24" s="405" t="n">
        <f aca="false">IFERROR(CD24*(1+INDEX(Inputs!$O$15:$O$25,MATCH('Cash Flows - Market'!CE$2,Inputs!$L$15:$L$25))/12),0)</f>
        <v>0</v>
      </c>
      <c r="CF24" s="405" t="n">
        <f aca="false">IFERROR(CE24*(1+INDEX(Inputs!$O$15:$O$25,MATCH('Cash Flows - Market'!CF$2,Inputs!$L$15:$L$25))/12),0)</f>
        <v>0</v>
      </c>
      <c r="CG24" s="405" t="n">
        <f aca="false">IFERROR(CF24*(1+INDEX(Inputs!$O$15:$O$25,MATCH('Cash Flows - Market'!CG$2,Inputs!$L$15:$L$25))/12),0)</f>
        <v>0</v>
      </c>
      <c r="CH24" s="405" t="n">
        <f aca="false">IFERROR(CG24*(1+INDEX(Inputs!$O$15:$O$25,MATCH('Cash Flows - Market'!CH$2,Inputs!$L$15:$L$25))/12),0)</f>
        <v>0</v>
      </c>
      <c r="CI24" s="405" t="n">
        <f aca="false">IFERROR(CH24*(1+INDEX(Inputs!$O$15:$O$25,MATCH('Cash Flows - Market'!CI$2,Inputs!$L$15:$L$25))/12),0)</f>
        <v>0</v>
      </c>
      <c r="CJ24" s="405" t="n">
        <f aca="false">IFERROR(CI24*(1+INDEX(Inputs!$O$15:$O$25,MATCH('Cash Flows - Market'!CJ$2,Inputs!$L$15:$L$25))/12),0)</f>
        <v>0</v>
      </c>
      <c r="CK24" s="405" t="n">
        <f aca="false">IFERROR(CJ24*(1+INDEX(Inputs!$O$15:$O$25,MATCH('Cash Flows - Market'!CK$2,Inputs!$L$15:$L$25))/12),0)</f>
        <v>0</v>
      </c>
      <c r="CL24" s="405" t="n">
        <f aca="false">IFERROR(CK24*(1+INDEX(Inputs!$O$15:$O$25,MATCH('Cash Flows - Market'!CL$2,Inputs!$L$15:$L$25))/12),0)</f>
        <v>0</v>
      </c>
      <c r="CM24" s="405" t="n">
        <f aca="false">IFERROR(CL24*(1+INDEX(Inputs!$O$15:$O$25,MATCH('Cash Flows - Market'!CM$2,Inputs!$L$15:$L$25))/12),0)</f>
        <v>0</v>
      </c>
      <c r="CN24" s="405" t="n">
        <f aca="false">IFERROR(CM24*(1+INDEX(Inputs!$O$15:$O$25,MATCH('Cash Flows - Market'!CN$2,Inputs!$L$15:$L$25))/12),0)</f>
        <v>0</v>
      </c>
      <c r="CO24" s="405" t="n">
        <f aca="false">IFERROR(CN24*(1+INDEX(Inputs!$O$15:$O$25,MATCH('Cash Flows - Market'!CO$2,Inputs!$L$15:$L$25))/12),0)</f>
        <v>0</v>
      </c>
      <c r="CP24" s="405" t="n">
        <f aca="false">IFERROR(CO24*(1+INDEX(Inputs!$O$15:$O$25,MATCH('Cash Flows - Market'!CP$2,Inputs!$L$15:$L$25))/12),0)</f>
        <v>0</v>
      </c>
      <c r="CQ24" s="405" t="n">
        <f aca="false">IFERROR(CP24*(1+INDEX(Inputs!$O$15:$O$25,MATCH('Cash Flows - Market'!CQ$2,Inputs!$L$15:$L$25))/12),0)</f>
        <v>0</v>
      </c>
      <c r="CR24" s="405" t="n">
        <f aca="false">IFERROR(CQ24*(1+INDEX(Inputs!$O$15:$O$25,MATCH('Cash Flows - Market'!CR$2,Inputs!$L$15:$L$25))/12),0)</f>
        <v>0</v>
      </c>
      <c r="CS24" s="405" t="n">
        <f aca="false">IFERROR(CR24*(1+INDEX(Inputs!$O$15:$O$25,MATCH('Cash Flows - Market'!CS$2,Inputs!$L$15:$L$25))/12),0)</f>
        <v>0</v>
      </c>
      <c r="CT24" s="405" t="n">
        <f aca="false">IFERROR(CS24*(1+INDEX(Inputs!$O$15:$O$25,MATCH('Cash Flows - Market'!CT$2,Inputs!$L$15:$L$25))/12),0)</f>
        <v>0</v>
      </c>
      <c r="CU24" s="405" t="n">
        <f aca="false">IFERROR(CT24*(1+INDEX(Inputs!$O$15:$O$25,MATCH('Cash Flows - Market'!CU$2,Inputs!$L$15:$L$25))/12),0)</f>
        <v>0</v>
      </c>
      <c r="CV24" s="405" t="n">
        <f aca="false">IFERROR(CU24*(1+INDEX(Inputs!$O$15:$O$25,MATCH('Cash Flows - Market'!CV$2,Inputs!$L$15:$L$25))/12),0)</f>
        <v>0</v>
      </c>
      <c r="CW24" s="405" t="n">
        <f aca="false">IFERROR(CV24*(1+INDEX(Inputs!$O$15:$O$25,MATCH('Cash Flows - Market'!CW$2,Inputs!$L$15:$L$25))/12),0)</f>
        <v>0</v>
      </c>
      <c r="CX24" s="405" t="n">
        <f aca="false">IFERROR(CW24*(1+INDEX(Inputs!$O$15:$O$25,MATCH('Cash Flows - Market'!CX$2,Inputs!$L$15:$L$25))/12),0)</f>
        <v>0</v>
      </c>
      <c r="CY24" s="405" t="n">
        <f aca="false">IFERROR(CX24*(1+INDEX(Inputs!$O$15:$O$25,MATCH('Cash Flows - Market'!CY$2,Inputs!$L$15:$L$25))/12),0)</f>
        <v>0</v>
      </c>
      <c r="CZ24" s="405" t="n">
        <f aca="false">IFERROR(CY24*(1+INDEX(Inputs!$O$15:$O$25,MATCH('Cash Flows - Market'!CZ$2,Inputs!$L$15:$L$25))/12),0)</f>
        <v>0</v>
      </c>
      <c r="DA24" s="405" t="n">
        <f aca="false">IFERROR(CZ24*(1+INDEX(Inputs!$O$15:$O$25,MATCH('Cash Flows - Market'!DA$2,Inputs!$L$15:$L$25))/12),0)</f>
        <v>0</v>
      </c>
      <c r="DB24" s="405" t="n">
        <f aca="false">IFERROR(DA24*(1+INDEX(Inputs!$O$15:$O$25,MATCH('Cash Flows - Market'!DB$2,Inputs!$L$15:$L$25))/12),0)</f>
        <v>0</v>
      </c>
      <c r="DC24" s="405" t="n">
        <f aca="false">IFERROR(DB24*(1+INDEX(Inputs!$O$15:$O$25,MATCH('Cash Flows - Market'!DC$2,Inputs!$L$15:$L$25))/12),0)</f>
        <v>0</v>
      </c>
      <c r="DD24" s="405" t="n">
        <f aca="false">IFERROR(DC24*(1+INDEX(Inputs!$O$15:$O$25,MATCH('Cash Flows - Market'!DD$2,Inputs!$L$15:$L$25))/12),0)</f>
        <v>0</v>
      </c>
      <c r="DE24" s="405" t="n">
        <f aca="false">IFERROR(DD24*(1+INDEX(Inputs!$O$15:$O$25,MATCH('Cash Flows - Market'!DE$2,Inputs!$L$15:$L$25))/12),0)</f>
        <v>0</v>
      </c>
      <c r="DF24" s="405" t="n">
        <f aca="false">IFERROR(DE24*(1+INDEX(Inputs!$O$15:$O$25,MATCH('Cash Flows - Market'!DF$2,Inputs!$L$15:$L$25))/12),0)</f>
        <v>0</v>
      </c>
      <c r="DG24" s="405" t="n">
        <f aca="false">IFERROR(DF24*(1+INDEX(Inputs!$O$15:$O$25,MATCH('Cash Flows - Market'!DG$2,Inputs!$L$15:$L$25))/12),0)</f>
        <v>0</v>
      </c>
      <c r="DH24" s="405" t="n">
        <f aca="false">IFERROR(DG24*(1+INDEX(Inputs!$O$15:$O$25,MATCH('Cash Flows - Market'!DH$2,Inputs!$L$15:$L$25))/12),0)</f>
        <v>0</v>
      </c>
      <c r="DI24" s="405" t="n">
        <f aca="false">IFERROR(DH24*(1+INDEX(Inputs!$O$15:$O$25,MATCH('Cash Flows - Market'!DI$2,Inputs!$L$15:$L$25))/12),0)</f>
        <v>0</v>
      </c>
      <c r="DJ24" s="405" t="n">
        <f aca="false">IFERROR(DI24*(1+INDEX(Inputs!$O$15:$O$25,MATCH('Cash Flows - Market'!DJ$2,Inputs!$L$15:$L$25))/12),0)</f>
        <v>0</v>
      </c>
      <c r="DK24" s="405" t="n">
        <f aca="false">IFERROR(DJ24*(1+INDEX(Inputs!$O$15:$O$25,MATCH('Cash Flows - Market'!DK$2,Inputs!$L$15:$L$25))/12),0)</f>
        <v>0</v>
      </c>
      <c r="DL24" s="405" t="n">
        <f aca="false">IFERROR(DK24*(1+INDEX(Inputs!$O$15:$O$25,MATCH('Cash Flows - Market'!DL$2,Inputs!$L$15:$L$25))/12),0)</f>
        <v>0</v>
      </c>
      <c r="DM24" s="405" t="n">
        <f aca="false">IFERROR(DL24*(1+INDEX(Inputs!$O$15:$O$25,MATCH('Cash Flows - Market'!DM$2,Inputs!$L$15:$L$25))/12),0)</f>
        <v>0</v>
      </c>
      <c r="DN24" s="405" t="n">
        <f aca="false">IFERROR(DM24*(1+INDEX(Inputs!$O$15:$O$25,MATCH('Cash Flows - Market'!DN$2,Inputs!$L$15:$L$25))/12),0)</f>
        <v>0</v>
      </c>
      <c r="DO24" s="405" t="n">
        <f aca="false">IFERROR(DN24*(1+INDEX(Inputs!$O$15:$O$25,MATCH('Cash Flows - Market'!DO$2,Inputs!$L$15:$L$25))/12),0)</f>
        <v>0</v>
      </c>
      <c r="DP24" s="405" t="n">
        <f aca="false">IFERROR(DO24*(1+INDEX(Inputs!$O$15:$O$25,MATCH('Cash Flows - Market'!DP$2,Inputs!$L$15:$L$25))/12),0)</f>
        <v>0</v>
      </c>
      <c r="DQ24" s="405" t="n">
        <f aca="false">IFERROR(DP24*(1+INDEX(Inputs!$O$15:$O$25,MATCH('Cash Flows - Market'!DQ$2,Inputs!$L$15:$L$25))/12),0)</f>
        <v>0</v>
      </c>
      <c r="DR24" s="405" t="n">
        <f aca="false">IFERROR(DQ24*(1+INDEX(Inputs!$O$15:$O$25,MATCH('Cash Flows - Market'!DR$2,Inputs!$L$15:$L$25))/12),0)</f>
        <v>0</v>
      </c>
      <c r="DS24" s="405" t="n">
        <f aca="false">IFERROR(DR24*(1+INDEX(Inputs!$O$15:$O$25,MATCH('Cash Flows - Market'!DS$2,Inputs!$L$15:$L$25))/12),0)</f>
        <v>0</v>
      </c>
      <c r="DT24" s="405" t="n">
        <f aca="false">IFERROR(DS24*(1+INDEX(Inputs!$O$15:$O$25,MATCH('Cash Flows - Market'!DT$2,Inputs!$L$15:$L$25))/12),0)</f>
        <v>0</v>
      </c>
      <c r="DU24" s="405" t="n">
        <f aca="false">IFERROR(DT24*(1+INDEX(Inputs!$O$15:$O$25,MATCH('Cash Flows - Market'!DU$2,Inputs!$L$15:$L$25))/12),0)</f>
        <v>0</v>
      </c>
      <c r="DV24" s="405" t="n">
        <f aca="false">IFERROR(DU24*(1+INDEX(Inputs!$O$15:$O$25,MATCH('Cash Flows - Market'!DV$2,Inputs!$L$15:$L$25))/12),0)</f>
        <v>0</v>
      </c>
      <c r="DW24" s="405" t="n">
        <f aca="false">IFERROR(DV24*(1+INDEX(Inputs!$O$15:$O$25,MATCH('Cash Flows - Market'!DW$2,Inputs!$L$15:$L$25))/12),0)</f>
        <v>0</v>
      </c>
      <c r="DX24" s="405" t="n">
        <f aca="false">IFERROR(DW24*(1+INDEX(Inputs!$O$15:$O$25,MATCH('Cash Flows - Market'!DX$2,Inputs!$L$15:$L$25))/12),0)</f>
        <v>0</v>
      </c>
      <c r="DY24" s="405" t="n">
        <f aca="false">IFERROR(DX24*(1+INDEX(Inputs!$O$15:$O$25,MATCH('Cash Flows - Market'!DY$2,Inputs!$L$15:$L$25))/12),0)</f>
        <v>0</v>
      </c>
      <c r="DZ24" s="405" t="n">
        <f aca="false">IFERROR(DY24*(1+INDEX(Inputs!$O$15:$O$25,MATCH('Cash Flows - Market'!DZ$2,Inputs!$L$15:$L$25))/12),0)</f>
        <v>0</v>
      </c>
      <c r="EA24" s="405" t="n">
        <f aca="false">IFERROR(DZ24*(1+INDEX(Inputs!$O$15:$O$25,MATCH('Cash Flows - Market'!EA$2,Inputs!$L$15:$L$25))/12),0)</f>
        <v>0</v>
      </c>
      <c r="EB24" s="405" t="n">
        <f aca="false">IFERROR(EA24*(1+INDEX(Inputs!$O$15:$O$25,MATCH('Cash Flows - Market'!EB$2,Inputs!$L$15:$L$25))/12),0)</f>
        <v>0</v>
      </c>
      <c r="EC24" s="405" t="n">
        <f aca="false">IFERROR(EB24*(1+INDEX(Inputs!$O$15:$O$25,MATCH('Cash Flows - Market'!EC$2,Inputs!$L$15:$L$25))/12),0)</f>
        <v>0</v>
      </c>
      <c r="ED24" s="405" t="n">
        <f aca="false">IFERROR(EC24*(1+INDEX(Inputs!$O$15:$O$25,MATCH('Cash Flows - Market'!ED$2,Inputs!$L$15:$L$25))/12),0)</f>
        <v>0</v>
      </c>
      <c r="EE24" s="405" t="n">
        <f aca="false">IFERROR(ED24*(1+INDEX(Inputs!$O$15:$O$25,MATCH('Cash Flows - Market'!EE$2,Inputs!$L$15:$L$25))/12),0)</f>
        <v>0</v>
      </c>
      <c r="EF24" s="405" t="n">
        <f aca="false">IFERROR(EE24*(1+INDEX(Inputs!$O$15:$O$25,MATCH('Cash Flows - Market'!EF$2,Inputs!$L$15:$L$25))/12),0)</f>
        <v>0</v>
      </c>
      <c r="EG24" s="405" t="n">
        <f aca="false">IFERROR(EF24*(1+INDEX(Inputs!$O$15:$O$25,MATCH('Cash Flows - Market'!EG$2,Inputs!$L$15:$L$25))/12),0)</f>
        <v>0</v>
      </c>
      <c r="EH24" s="405" t="n">
        <f aca="false">IFERROR(EG24*(1+INDEX(Inputs!$O$15:$O$25,MATCH('Cash Flows - Market'!EH$2,Inputs!$L$15:$L$25))/12),0)</f>
        <v>0</v>
      </c>
      <c r="EI24" s="405" t="n">
        <f aca="false">IFERROR(EH24*(1+INDEX(Inputs!$O$15:$O$25,MATCH('Cash Flows - Market'!EI$2,Inputs!$L$15:$L$25))/12),0)</f>
        <v>0</v>
      </c>
      <c r="EJ24" s="405" t="n">
        <f aca="false">IFERROR(EI24*(1+INDEX(Inputs!$O$15:$O$25,MATCH('Cash Flows - Market'!EJ$2,Inputs!$L$15:$L$25))/12),0)</f>
        <v>0</v>
      </c>
      <c r="EK24" s="405" t="n">
        <f aca="false">IFERROR(EJ24*(1+INDEX(Inputs!$O$15:$O$25,MATCH('Cash Flows - Market'!EK$2,Inputs!$L$15:$L$25))/12),0)</f>
        <v>0</v>
      </c>
      <c r="EL24" s="405" t="n">
        <f aca="false">IFERROR(EK24*(1+INDEX(Inputs!$O$15:$O$25,MATCH('Cash Flows - Market'!EL$2,Inputs!$L$15:$L$25))/12),0)</f>
        <v>0</v>
      </c>
      <c r="EM24" s="405" t="n">
        <f aca="false">IFERROR(EL24*(1+INDEX(Inputs!$O$15:$O$25,MATCH('Cash Flows - Market'!EM$2,Inputs!$L$15:$L$25))/12),0)</f>
        <v>0</v>
      </c>
      <c r="EN24" s="405" t="n">
        <f aca="false">IFERROR(EM24*(1+INDEX(Inputs!$O$15:$O$25,MATCH('Cash Flows - Market'!EN$2,Inputs!$L$15:$L$25))/12),0)</f>
        <v>0</v>
      </c>
      <c r="EO24" s="405" t="n">
        <f aca="false">IFERROR(EN24*(1+INDEX(Inputs!$O$15:$O$25,MATCH('Cash Flows - Market'!EO$2,Inputs!$L$15:$L$25))/12),0)</f>
        <v>0</v>
      </c>
      <c r="EP24" s="405" t="n">
        <f aca="false">IFERROR(EO24*(1+INDEX(Inputs!$O$15:$O$25,MATCH('Cash Flows - Market'!EP$2,Inputs!$L$15:$L$25))/12),0)</f>
        <v>0</v>
      </c>
      <c r="EQ24" s="405" t="n">
        <f aca="false">IFERROR(EP24*(1+INDEX(Inputs!$O$15:$O$25,MATCH('Cash Flows - Market'!EQ$2,Inputs!$L$15:$L$25))/12),0)</f>
        <v>0</v>
      </c>
      <c r="ER24" s="405" t="n">
        <f aca="false">IFERROR(EQ24*(1+INDEX(Inputs!$O$15:$O$25,MATCH('Cash Flows - Market'!ER$2,Inputs!$L$15:$L$25))/12),0)</f>
        <v>0</v>
      </c>
      <c r="ES24" s="405" t="n">
        <f aca="false">IFERROR(ER24*(1+INDEX(Inputs!$O$15:$O$25,MATCH('Cash Flows - Market'!ES$2,Inputs!$L$15:$L$25))/12),0)</f>
        <v>0</v>
      </c>
      <c r="ET24" s="405" t="n">
        <f aca="false">IFERROR(ES24*(1+INDEX(Inputs!$O$15:$O$25,MATCH('Cash Flows - Market'!ET$2,Inputs!$L$15:$L$25))/12),0)</f>
        <v>0</v>
      </c>
      <c r="EU24" s="405" t="n">
        <f aca="false">IFERROR(ET24*(1+INDEX(Inputs!$O$15:$O$25,MATCH('Cash Flows - Market'!EU$2,Inputs!$L$15:$L$25))/12),0)</f>
        <v>0</v>
      </c>
      <c r="EV24" s="405" t="n">
        <f aca="false">IFERROR(EU24*(1+INDEX(Inputs!$O$15:$O$25,MATCH('Cash Flows - Market'!EV$2,Inputs!$L$15:$L$25))/12),0)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222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223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0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Market'!V$2,Inputs!$L$15:$L$25))/12),0)</f>
        <v>0</v>
      </c>
      <c r="W28" s="383" t="n">
        <f aca="false">IFERROR(V28*(1+INDEX(Inputs!$P$15:$P$25,MATCH('Cash Flows - Market'!W$2,Inputs!$L$15:$L$25))/12),0)</f>
        <v>0</v>
      </c>
      <c r="X28" s="383" t="n">
        <f aca="false">IFERROR(W28*(1+INDEX(Inputs!$P$15:$P$25,MATCH('Cash Flows - Market'!X$2,Inputs!$L$15:$L$25))/12),0)</f>
        <v>0</v>
      </c>
      <c r="Y28" s="383" t="n">
        <f aca="false">IFERROR(X28*(1+INDEX(Inputs!$P$15:$P$25,MATCH('Cash Flows - Market'!Y$2,Inputs!$L$15:$L$25))/12),0)</f>
        <v>0</v>
      </c>
      <c r="Z28" s="383" t="n">
        <f aca="false">IFERROR(Y28*(1+INDEX(Inputs!$P$15:$P$25,MATCH('Cash Flows - Market'!Z$2,Inputs!$L$15:$L$25))/12),0)</f>
        <v>0</v>
      </c>
      <c r="AA28" s="383" t="n">
        <f aca="false">IFERROR(Z28*(1+INDEX(Inputs!$P$15:$P$25,MATCH('Cash Flows - Market'!AA$2,Inputs!$L$15:$L$25))/12),0)</f>
        <v>0</v>
      </c>
      <c r="AB28" s="383" t="n">
        <f aca="false">IFERROR(AA28*(1+INDEX(Inputs!$P$15:$P$25,MATCH('Cash Flows - Market'!AB$2,Inputs!$L$15:$L$25))/12),0)</f>
        <v>0</v>
      </c>
      <c r="AC28" s="383" t="n">
        <f aca="false">IFERROR(AB28*(1+INDEX(Inputs!$P$15:$P$25,MATCH('Cash Flows - Market'!AC$2,Inputs!$L$15:$L$25))/12),0)</f>
        <v>0</v>
      </c>
      <c r="AD28" s="383" t="n">
        <f aca="false">IFERROR(AC28*(1+INDEX(Inputs!$P$15:$P$25,MATCH('Cash Flows - Market'!AD$2,Inputs!$L$15:$L$25))/12),0)</f>
        <v>0</v>
      </c>
      <c r="AE28" s="383" t="n">
        <f aca="false">IFERROR(AD28*(1+INDEX(Inputs!$P$15:$P$25,MATCH('Cash Flows - Market'!AE$2,Inputs!$L$15:$L$25))/12),0)</f>
        <v>0</v>
      </c>
      <c r="AF28" s="383" t="n">
        <f aca="false">IFERROR(AE28*(1+INDEX(Inputs!$P$15:$P$25,MATCH('Cash Flows - Market'!AF$2,Inputs!$L$15:$L$25))/12),0)</f>
        <v>0</v>
      </c>
      <c r="AG28" s="383" t="n">
        <f aca="false">IFERROR(AF28*(1+INDEX(Inputs!$P$15:$P$25,MATCH('Cash Flows - Market'!AG$2,Inputs!$L$15:$L$25))/12),0)</f>
        <v>0</v>
      </c>
      <c r="AH28" s="383" t="n">
        <f aca="false">IFERROR(AG28*(1+INDEX(Inputs!$P$15:$P$25,MATCH('Cash Flows - Market'!AH$2,Inputs!$L$15:$L$25))/12),0)</f>
        <v>0</v>
      </c>
      <c r="AI28" s="383" t="n">
        <f aca="false">IFERROR(AH28*(1+INDEX(Inputs!$P$15:$P$25,MATCH('Cash Flows - Market'!AI$2,Inputs!$L$15:$L$25))/12),0)</f>
        <v>0</v>
      </c>
      <c r="AJ28" s="383" t="n">
        <f aca="false">IFERROR(AI28*(1+INDEX(Inputs!$P$15:$P$25,MATCH('Cash Flows - Market'!AJ$2,Inputs!$L$15:$L$25))/12),0)</f>
        <v>0</v>
      </c>
      <c r="AK28" s="383" t="n">
        <f aca="false">IFERROR(AJ28*(1+INDEX(Inputs!$P$15:$P$25,MATCH('Cash Flows - Market'!AK$2,Inputs!$L$15:$L$25))/12),0)</f>
        <v>0</v>
      </c>
      <c r="AL28" s="383" t="n">
        <f aca="false">IFERROR(AK28*(1+INDEX(Inputs!$P$15:$P$25,MATCH('Cash Flows - Market'!AL$2,Inputs!$L$15:$L$25))/12),0)</f>
        <v>0</v>
      </c>
      <c r="AM28" s="383" t="n">
        <f aca="false">IFERROR(AL28*(1+INDEX(Inputs!$P$15:$P$25,MATCH('Cash Flows - Market'!AM$2,Inputs!$L$15:$L$25))/12),0)</f>
        <v>0</v>
      </c>
      <c r="AN28" s="383" t="n">
        <f aca="false">IFERROR(AM28*(1+INDEX(Inputs!$P$15:$P$25,MATCH('Cash Flows - Market'!AN$2,Inputs!$L$15:$L$25))/12),0)</f>
        <v>0</v>
      </c>
      <c r="AO28" s="383" t="n">
        <f aca="false">IFERROR(AN28*(1+INDEX(Inputs!$P$15:$P$25,MATCH('Cash Flows - Market'!AO$2,Inputs!$L$15:$L$25))/12),0)</f>
        <v>0</v>
      </c>
      <c r="AP28" s="383" t="n">
        <f aca="false">IFERROR(AO28*(1+INDEX(Inputs!$P$15:$P$25,MATCH('Cash Flows - Market'!AP$2,Inputs!$L$15:$L$25))/12),0)</f>
        <v>0</v>
      </c>
      <c r="AQ28" s="383" t="n">
        <f aca="false">IFERROR(AP28*(1+INDEX(Inputs!$P$15:$P$25,MATCH('Cash Flows - Market'!AQ$2,Inputs!$L$15:$L$25))/12),0)</f>
        <v>0</v>
      </c>
      <c r="AR28" s="383" t="n">
        <f aca="false">IFERROR(AQ28*(1+INDEX(Inputs!$P$15:$P$25,MATCH('Cash Flows - Market'!AR$2,Inputs!$L$15:$L$25))/12),0)</f>
        <v>0</v>
      </c>
      <c r="AS28" s="383" t="n">
        <f aca="false">IFERROR(AR28*(1+INDEX(Inputs!$P$15:$P$25,MATCH('Cash Flows - Market'!AS$2,Inputs!$L$15:$L$25))/12),0)</f>
        <v>0</v>
      </c>
      <c r="AT28" s="383" t="n">
        <f aca="false">IFERROR(AS28*(1+INDEX(Inputs!$P$15:$P$25,MATCH('Cash Flows - Market'!AT$2,Inputs!$L$15:$L$25))/12),0)</f>
        <v>0</v>
      </c>
      <c r="AU28" s="383" t="n">
        <f aca="false">IFERROR(AT28*(1+INDEX(Inputs!$P$15:$P$25,MATCH('Cash Flows - Market'!AU$2,Inputs!$L$15:$L$25))/12),0)</f>
        <v>0</v>
      </c>
      <c r="AV28" s="383" t="n">
        <f aca="false">IFERROR(AU28*(1+INDEX(Inputs!$P$15:$P$25,MATCH('Cash Flows - Market'!AV$2,Inputs!$L$15:$L$25))/12),0)</f>
        <v>0</v>
      </c>
      <c r="AW28" s="383" t="n">
        <f aca="false">IFERROR(AV28*(1+INDEX(Inputs!$P$15:$P$25,MATCH('Cash Flows - Market'!AW$2,Inputs!$L$15:$L$25))/12),0)</f>
        <v>0</v>
      </c>
      <c r="AX28" s="383" t="n">
        <f aca="false">IFERROR(AW28*(1+INDEX(Inputs!$P$15:$P$25,MATCH('Cash Flows - Market'!AX$2,Inputs!$L$15:$L$25))/12),0)</f>
        <v>0</v>
      </c>
      <c r="AY28" s="383" t="n">
        <f aca="false">IFERROR(AX28*(1+INDEX(Inputs!$P$15:$P$25,MATCH('Cash Flows - Market'!AY$2,Inputs!$L$15:$L$25))/12),0)</f>
        <v>0</v>
      </c>
      <c r="AZ28" s="383" t="n">
        <f aca="false">IFERROR(AY28*(1+INDEX(Inputs!$P$15:$P$25,MATCH('Cash Flows - Market'!AZ$2,Inputs!$L$15:$L$25))/12),0)</f>
        <v>0</v>
      </c>
      <c r="BA28" s="383" t="n">
        <f aca="false">IFERROR(AZ28*(1+INDEX(Inputs!$P$15:$P$25,MATCH('Cash Flows - Market'!BA$2,Inputs!$L$15:$L$25))/12),0)</f>
        <v>0</v>
      </c>
      <c r="BB28" s="383" t="n">
        <f aca="false">IFERROR(BA28*(1+INDEX(Inputs!$P$15:$P$25,MATCH('Cash Flows - Market'!BB$2,Inputs!$L$15:$L$25))/12),0)</f>
        <v>0</v>
      </c>
      <c r="BC28" s="383" t="n">
        <f aca="false">IFERROR(BB28*(1+INDEX(Inputs!$P$15:$P$25,MATCH('Cash Flows - Market'!BC$2,Inputs!$L$15:$L$25))/12),0)</f>
        <v>0</v>
      </c>
      <c r="BD28" s="383" t="n">
        <f aca="false">IFERROR(BC28*(1+INDEX(Inputs!$P$15:$P$25,MATCH('Cash Flows - Market'!BD$2,Inputs!$L$15:$L$25))/12),0)</f>
        <v>0</v>
      </c>
      <c r="BE28" s="383" t="n">
        <f aca="false">IFERROR(BD28*(1+INDEX(Inputs!$P$15:$P$25,MATCH('Cash Flows - Market'!BE$2,Inputs!$L$15:$L$25))/12),0)</f>
        <v>0</v>
      </c>
      <c r="BF28" s="383" t="n">
        <f aca="false">IFERROR(BE28*(1+INDEX(Inputs!$P$15:$P$25,MATCH('Cash Flows - Market'!BF$2,Inputs!$L$15:$L$25))/12),0)</f>
        <v>0</v>
      </c>
      <c r="BG28" s="383" t="n">
        <f aca="false">IFERROR(BF28*(1+INDEX(Inputs!$P$15:$P$25,MATCH('Cash Flows - Market'!BG$2,Inputs!$L$15:$L$25))/12),0)</f>
        <v>0</v>
      </c>
      <c r="BH28" s="383" t="n">
        <f aca="false">IFERROR(BG28*(1+INDEX(Inputs!$P$15:$P$25,MATCH('Cash Flows - Market'!BH$2,Inputs!$L$15:$L$25))/12),0)</f>
        <v>0</v>
      </c>
      <c r="BI28" s="383" t="n">
        <f aca="false">IFERROR(BH28*(1+INDEX(Inputs!$P$15:$P$25,MATCH('Cash Flows - Market'!BI$2,Inputs!$L$15:$L$25))/12),0)</f>
        <v>0</v>
      </c>
      <c r="BJ28" s="383" t="n">
        <f aca="false">IFERROR(BI28*(1+INDEX(Inputs!$P$15:$P$25,MATCH('Cash Flows - Market'!BJ$2,Inputs!$L$15:$L$25))/12),0)</f>
        <v>0</v>
      </c>
      <c r="BK28" s="383" t="n">
        <f aca="false">IFERROR(BJ28*(1+INDEX(Inputs!$P$15:$P$25,MATCH('Cash Flows - Market'!BK$2,Inputs!$L$15:$L$25))/12),0)</f>
        <v>0</v>
      </c>
      <c r="BL28" s="383" t="n">
        <f aca="false">IFERROR(BK28*(1+INDEX(Inputs!$P$15:$P$25,MATCH('Cash Flows - Market'!BL$2,Inputs!$L$15:$L$25))/12),0)</f>
        <v>0</v>
      </c>
      <c r="BM28" s="383" t="n">
        <f aca="false">IFERROR(BL28*(1+INDEX(Inputs!$P$15:$P$25,MATCH('Cash Flows - Market'!BM$2,Inputs!$L$15:$L$25))/12),0)</f>
        <v>0</v>
      </c>
      <c r="BN28" s="383" t="n">
        <f aca="false">IFERROR(BM28*(1+INDEX(Inputs!$P$15:$P$25,MATCH('Cash Flows - Market'!BN$2,Inputs!$L$15:$L$25))/12),0)</f>
        <v>0</v>
      </c>
      <c r="BO28" s="383" t="n">
        <f aca="false">IFERROR(BN28*(1+INDEX(Inputs!$P$15:$P$25,MATCH('Cash Flows - Market'!BO$2,Inputs!$L$15:$L$25))/12),0)</f>
        <v>0</v>
      </c>
      <c r="BP28" s="383" t="n">
        <f aca="false">IFERROR(BO28*(1+INDEX(Inputs!$P$15:$P$25,MATCH('Cash Flows - Market'!BP$2,Inputs!$L$15:$L$25))/12),0)</f>
        <v>0</v>
      </c>
      <c r="BQ28" s="383" t="n">
        <f aca="false">IFERROR(BP28*(1+INDEX(Inputs!$P$15:$P$25,MATCH('Cash Flows - Market'!BQ$2,Inputs!$L$15:$L$25))/12),0)</f>
        <v>0</v>
      </c>
      <c r="BR28" s="383" t="n">
        <f aca="false">IFERROR(BQ28*(1+INDEX(Inputs!$P$15:$P$25,MATCH('Cash Flows - Market'!BR$2,Inputs!$L$15:$L$25))/12),0)</f>
        <v>0</v>
      </c>
      <c r="BS28" s="383" t="n">
        <f aca="false">IFERROR(BR28*(1+INDEX(Inputs!$P$15:$P$25,MATCH('Cash Flows - Market'!BS$2,Inputs!$L$15:$L$25))/12),0)</f>
        <v>0</v>
      </c>
      <c r="BT28" s="383" t="n">
        <f aca="false">IFERROR(BS28*(1+INDEX(Inputs!$P$15:$P$25,MATCH('Cash Flows - Market'!BT$2,Inputs!$L$15:$L$25))/12),0)</f>
        <v>0</v>
      </c>
      <c r="BU28" s="383" t="n">
        <f aca="false">IFERROR(BT28*(1+INDEX(Inputs!$P$15:$P$25,MATCH('Cash Flows - Market'!BU$2,Inputs!$L$15:$L$25))/12),0)</f>
        <v>0</v>
      </c>
      <c r="BV28" s="383" t="n">
        <f aca="false">IFERROR(BU28*(1+INDEX(Inputs!$P$15:$P$25,MATCH('Cash Flows - Market'!BV$2,Inputs!$L$15:$L$25))/12),0)</f>
        <v>0</v>
      </c>
      <c r="BW28" s="383" t="n">
        <f aca="false">IFERROR(BV28*(1+INDEX(Inputs!$P$15:$P$25,MATCH('Cash Flows - Market'!BW$2,Inputs!$L$15:$L$25))/12),0)</f>
        <v>0</v>
      </c>
      <c r="BX28" s="383" t="n">
        <f aca="false">IFERROR(BW28*(1+INDEX(Inputs!$P$15:$P$25,MATCH('Cash Flows - Market'!BX$2,Inputs!$L$15:$L$25))/12),0)</f>
        <v>0</v>
      </c>
      <c r="BY28" s="383" t="n">
        <f aca="false">IFERROR(BX28*(1+INDEX(Inputs!$P$15:$P$25,MATCH('Cash Flows - Market'!BY$2,Inputs!$L$15:$L$25))/12),0)</f>
        <v>0</v>
      </c>
      <c r="BZ28" s="383" t="n">
        <f aca="false">IFERROR(BY28*(1+INDEX(Inputs!$P$15:$P$25,MATCH('Cash Flows - Market'!BZ$2,Inputs!$L$15:$L$25))/12),0)</f>
        <v>0</v>
      </c>
      <c r="CA28" s="383" t="n">
        <f aca="false">IFERROR(BZ28*(1+INDEX(Inputs!$P$15:$P$25,MATCH('Cash Flows - Market'!CA$2,Inputs!$L$15:$L$25))/12),0)</f>
        <v>0</v>
      </c>
      <c r="CB28" s="383" t="n">
        <f aca="false">IFERROR(CA28*(1+INDEX(Inputs!$P$15:$P$25,MATCH('Cash Flows - Market'!CB$2,Inputs!$L$15:$L$25))/12),0)</f>
        <v>0</v>
      </c>
      <c r="CC28" s="383" t="n">
        <f aca="false">IFERROR(CB28*(1+INDEX(Inputs!$P$15:$P$25,MATCH('Cash Flows - Market'!CC$2,Inputs!$L$15:$L$25))/12),0)</f>
        <v>0</v>
      </c>
      <c r="CD28" s="383" t="n">
        <f aca="false">IFERROR(CC28*(1+INDEX(Inputs!$P$15:$P$25,MATCH('Cash Flows - Market'!CD$2,Inputs!$L$15:$L$25))/12),0)</f>
        <v>0</v>
      </c>
      <c r="CE28" s="383" t="n">
        <f aca="false">IFERROR(CD28*(1+INDEX(Inputs!$P$15:$P$25,MATCH('Cash Flows - Market'!CE$2,Inputs!$L$15:$L$25))/12),0)</f>
        <v>0</v>
      </c>
      <c r="CF28" s="383" t="n">
        <f aca="false">IFERROR(CE28*(1+INDEX(Inputs!$P$15:$P$25,MATCH('Cash Flows - Market'!CF$2,Inputs!$L$15:$L$25))/12),0)</f>
        <v>0</v>
      </c>
      <c r="CG28" s="383" t="n">
        <f aca="false">IFERROR(CF28*(1+INDEX(Inputs!$P$15:$P$25,MATCH('Cash Flows - Market'!CG$2,Inputs!$L$15:$L$25))/12),0)</f>
        <v>0</v>
      </c>
      <c r="CH28" s="383" t="n">
        <f aca="false">IFERROR(CG28*(1+INDEX(Inputs!$P$15:$P$25,MATCH('Cash Flows - Market'!CH$2,Inputs!$L$15:$L$25))/12),0)</f>
        <v>0</v>
      </c>
      <c r="CI28" s="383" t="n">
        <f aca="false">IFERROR(CH28*(1+INDEX(Inputs!$P$15:$P$25,MATCH('Cash Flows - Market'!CI$2,Inputs!$L$15:$L$25))/12),0)</f>
        <v>0</v>
      </c>
      <c r="CJ28" s="383" t="n">
        <f aca="false">IFERROR(CI28*(1+INDEX(Inputs!$P$15:$P$25,MATCH('Cash Flows - Market'!CJ$2,Inputs!$L$15:$L$25))/12),0)</f>
        <v>0</v>
      </c>
      <c r="CK28" s="383" t="n">
        <f aca="false">IFERROR(CJ28*(1+INDEX(Inputs!$P$15:$P$25,MATCH('Cash Flows - Market'!CK$2,Inputs!$L$15:$L$25))/12),0)</f>
        <v>0</v>
      </c>
      <c r="CL28" s="383" t="n">
        <f aca="false">IFERROR(CK28*(1+INDEX(Inputs!$P$15:$P$25,MATCH('Cash Flows - Market'!CL$2,Inputs!$L$15:$L$25))/12),0)</f>
        <v>0</v>
      </c>
      <c r="CM28" s="383" t="n">
        <f aca="false">IFERROR(CL28*(1+INDEX(Inputs!$P$15:$P$25,MATCH('Cash Flows - Market'!CM$2,Inputs!$L$15:$L$25))/12),0)</f>
        <v>0</v>
      </c>
      <c r="CN28" s="383" t="n">
        <f aca="false">IFERROR(CM28*(1+INDEX(Inputs!$P$15:$P$25,MATCH('Cash Flows - Market'!CN$2,Inputs!$L$15:$L$25))/12),0)</f>
        <v>0</v>
      </c>
      <c r="CO28" s="383" t="n">
        <f aca="false">IFERROR(CN28*(1+INDEX(Inputs!$P$15:$P$25,MATCH('Cash Flows - Market'!CO$2,Inputs!$L$15:$L$25))/12),0)</f>
        <v>0</v>
      </c>
      <c r="CP28" s="383" t="n">
        <f aca="false">IFERROR(CO28*(1+INDEX(Inputs!$P$15:$P$25,MATCH('Cash Flows - Market'!CP$2,Inputs!$L$15:$L$25))/12),0)</f>
        <v>0</v>
      </c>
      <c r="CQ28" s="383" t="n">
        <f aca="false">IFERROR(CP28*(1+INDEX(Inputs!$P$15:$P$25,MATCH('Cash Flows - Market'!CQ$2,Inputs!$L$15:$L$25))/12),0)</f>
        <v>0</v>
      </c>
      <c r="CR28" s="383" t="n">
        <f aca="false">IFERROR(CQ28*(1+INDEX(Inputs!$P$15:$P$25,MATCH('Cash Flows - Market'!CR$2,Inputs!$L$15:$L$25))/12),0)</f>
        <v>0</v>
      </c>
      <c r="CS28" s="383" t="n">
        <f aca="false">IFERROR(CR28*(1+INDEX(Inputs!$P$15:$P$25,MATCH('Cash Flows - Market'!CS$2,Inputs!$L$15:$L$25))/12),0)</f>
        <v>0</v>
      </c>
      <c r="CT28" s="383" t="n">
        <f aca="false">IFERROR(CS28*(1+INDEX(Inputs!$P$15:$P$25,MATCH('Cash Flows - Market'!CT$2,Inputs!$L$15:$L$25))/12),0)</f>
        <v>0</v>
      </c>
      <c r="CU28" s="383" t="n">
        <f aca="false">IFERROR(CT28*(1+INDEX(Inputs!$P$15:$P$25,MATCH('Cash Flows - Market'!CU$2,Inputs!$L$15:$L$25))/12),0)</f>
        <v>0</v>
      </c>
      <c r="CV28" s="383" t="n">
        <f aca="false">IFERROR(CU28*(1+INDEX(Inputs!$P$15:$P$25,MATCH('Cash Flows - Market'!CV$2,Inputs!$L$15:$L$25))/12),0)</f>
        <v>0</v>
      </c>
      <c r="CW28" s="383" t="n">
        <f aca="false">IFERROR(CV28*(1+INDEX(Inputs!$P$15:$P$25,MATCH('Cash Flows - Market'!CW$2,Inputs!$L$15:$L$25))/12),0)</f>
        <v>0</v>
      </c>
      <c r="CX28" s="383" t="n">
        <f aca="false">IFERROR(CW28*(1+INDEX(Inputs!$P$15:$P$25,MATCH('Cash Flows - Market'!CX$2,Inputs!$L$15:$L$25))/12),0)</f>
        <v>0</v>
      </c>
      <c r="CY28" s="383" t="n">
        <f aca="false">IFERROR(CX28*(1+INDEX(Inputs!$P$15:$P$25,MATCH('Cash Flows - Market'!CY$2,Inputs!$L$15:$L$25))/12),0)</f>
        <v>0</v>
      </c>
      <c r="CZ28" s="383" t="n">
        <f aca="false">IFERROR(CY28*(1+INDEX(Inputs!$P$15:$P$25,MATCH('Cash Flows - Market'!CZ$2,Inputs!$L$15:$L$25))/12),0)</f>
        <v>0</v>
      </c>
      <c r="DA28" s="383" t="n">
        <f aca="false">IFERROR(CZ28*(1+INDEX(Inputs!$P$15:$P$25,MATCH('Cash Flows - Market'!DA$2,Inputs!$L$15:$L$25))/12),0)</f>
        <v>0</v>
      </c>
      <c r="DB28" s="383" t="n">
        <f aca="false">IFERROR(DA28*(1+INDEX(Inputs!$P$15:$P$25,MATCH('Cash Flows - Market'!DB$2,Inputs!$L$15:$L$25))/12),0)</f>
        <v>0</v>
      </c>
      <c r="DC28" s="383" t="n">
        <f aca="false">IFERROR(DB28*(1+INDEX(Inputs!$P$15:$P$25,MATCH('Cash Flows - Market'!DC$2,Inputs!$L$15:$L$25))/12),0)</f>
        <v>0</v>
      </c>
      <c r="DD28" s="383" t="n">
        <f aca="false">IFERROR(DC28*(1+INDEX(Inputs!$P$15:$P$25,MATCH('Cash Flows - Market'!DD$2,Inputs!$L$15:$L$25))/12),0)</f>
        <v>0</v>
      </c>
      <c r="DE28" s="383" t="n">
        <f aca="false">IFERROR(DD28*(1+INDEX(Inputs!$P$15:$P$25,MATCH('Cash Flows - Market'!DE$2,Inputs!$L$15:$L$25))/12),0)</f>
        <v>0</v>
      </c>
      <c r="DF28" s="383" t="n">
        <f aca="false">IFERROR(DE28*(1+INDEX(Inputs!$P$15:$P$25,MATCH('Cash Flows - Market'!DF$2,Inputs!$L$15:$L$25))/12),0)</f>
        <v>0</v>
      </c>
      <c r="DG28" s="383" t="n">
        <f aca="false">IFERROR(DF28*(1+INDEX(Inputs!$P$15:$P$25,MATCH('Cash Flows - Market'!DG$2,Inputs!$L$15:$L$25))/12),0)</f>
        <v>0</v>
      </c>
      <c r="DH28" s="383" t="n">
        <f aca="false">IFERROR(DG28*(1+INDEX(Inputs!$P$15:$P$25,MATCH('Cash Flows - Market'!DH$2,Inputs!$L$15:$L$25))/12),0)</f>
        <v>0</v>
      </c>
      <c r="DI28" s="383" t="n">
        <f aca="false">IFERROR(DH28*(1+INDEX(Inputs!$P$15:$P$25,MATCH('Cash Flows - Market'!DI$2,Inputs!$L$15:$L$25))/12),0)</f>
        <v>0</v>
      </c>
      <c r="DJ28" s="383" t="n">
        <f aca="false">IFERROR(DI28*(1+INDEX(Inputs!$P$15:$P$25,MATCH('Cash Flows - Market'!DJ$2,Inputs!$L$15:$L$25))/12),0)</f>
        <v>0</v>
      </c>
      <c r="DK28" s="383" t="n">
        <f aca="false">IFERROR(DJ28*(1+INDEX(Inputs!$P$15:$P$25,MATCH('Cash Flows - Market'!DK$2,Inputs!$L$15:$L$25))/12),0)</f>
        <v>0</v>
      </c>
      <c r="DL28" s="383" t="n">
        <f aca="false">IFERROR(DK28*(1+INDEX(Inputs!$P$15:$P$25,MATCH('Cash Flows - Market'!DL$2,Inputs!$L$15:$L$25))/12),0)</f>
        <v>0</v>
      </c>
      <c r="DM28" s="383" t="n">
        <f aca="false">IFERROR(DL28*(1+INDEX(Inputs!$P$15:$P$25,MATCH('Cash Flows - Market'!DM$2,Inputs!$L$15:$L$25))/12),0)</f>
        <v>0</v>
      </c>
      <c r="DN28" s="383" t="n">
        <f aca="false">IFERROR(DM28*(1+INDEX(Inputs!$P$15:$P$25,MATCH('Cash Flows - Market'!DN$2,Inputs!$L$15:$L$25))/12),0)</f>
        <v>0</v>
      </c>
      <c r="DO28" s="383" t="n">
        <f aca="false">IFERROR(DN28*(1+INDEX(Inputs!$P$15:$P$25,MATCH('Cash Flows - Market'!DO$2,Inputs!$L$15:$L$25))/12),0)</f>
        <v>0</v>
      </c>
      <c r="DP28" s="383" t="n">
        <f aca="false">IFERROR(DO28*(1+INDEX(Inputs!$P$15:$P$25,MATCH('Cash Flows - Market'!DP$2,Inputs!$L$15:$L$25))/12),0)</f>
        <v>0</v>
      </c>
      <c r="DQ28" s="383" t="n">
        <f aca="false">IFERROR(DP28*(1+INDEX(Inputs!$P$15:$P$25,MATCH('Cash Flows - Market'!DQ$2,Inputs!$L$15:$L$25))/12),0)</f>
        <v>0</v>
      </c>
      <c r="DR28" s="383" t="n">
        <f aca="false">IFERROR(DQ28*(1+INDEX(Inputs!$P$15:$P$25,MATCH('Cash Flows - Market'!DR$2,Inputs!$L$15:$L$25))/12),0)</f>
        <v>0</v>
      </c>
      <c r="DS28" s="383" t="n">
        <f aca="false">IFERROR(DR28*(1+INDEX(Inputs!$P$15:$P$25,MATCH('Cash Flows - Market'!DS$2,Inputs!$L$15:$L$25))/12),0)</f>
        <v>0</v>
      </c>
      <c r="DT28" s="383" t="n">
        <f aca="false">IFERROR(DS28*(1+INDEX(Inputs!$P$15:$P$25,MATCH('Cash Flows - Market'!DT$2,Inputs!$L$15:$L$25))/12),0)</f>
        <v>0</v>
      </c>
      <c r="DU28" s="383" t="n">
        <f aca="false">IFERROR(DT28*(1+INDEX(Inputs!$P$15:$P$25,MATCH('Cash Flows - Market'!DU$2,Inputs!$L$15:$L$25))/12),0)</f>
        <v>0</v>
      </c>
      <c r="DV28" s="383" t="n">
        <f aca="false">IFERROR(DU28*(1+INDEX(Inputs!$P$15:$P$25,MATCH('Cash Flows - Market'!DV$2,Inputs!$L$15:$L$25))/12),0)</f>
        <v>0</v>
      </c>
      <c r="DW28" s="383" t="n">
        <f aca="false">IFERROR(DV28*(1+INDEX(Inputs!$P$15:$P$25,MATCH('Cash Flows - Market'!DW$2,Inputs!$L$15:$L$25))/12),0)</f>
        <v>0</v>
      </c>
      <c r="DX28" s="383" t="n">
        <f aca="false">IFERROR(DW28*(1+INDEX(Inputs!$P$15:$P$25,MATCH('Cash Flows - Market'!DX$2,Inputs!$L$15:$L$25))/12),0)</f>
        <v>0</v>
      </c>
      <c r="DY28" s="383" t="n">
        <f aca="false">IFERROR(DX28*(1+INDEX(Inputs!$P$15:$P$25,MATCH('Cash Flows - Market'!DY$2,Inputs!$L$15:$L$25))/12),0)</f>
        <v>0</v>
      </c>
      <c r="DZ28" s="383" t="n">
        <f aca="false">IFERROR(DY28*(1+INDEX(Inputs!$P$15:$P$25,MATCH('Cash Flows - Market'!DZ$2,Inputs!$L$15:$L$25))/12),0)</f>
        <v>0</v>
      </c>
      <c r="EA28" s="383" t="n">
        <f aca="false">IFERROR(DZ28*(1+INDEX(Inputs!$P$15:$P$25,MATCH('Cash Flows - Market'!EA$2,Inputs!$L$15:$L$25))/12),0)</f>
        <v>0</v>
      </c>
      <c r="EB28" s="383" t="n">
        <f aca="false">IFERROR(EA28*(1+INDEX(Inputs!$P$15:$P$25,MATCH('Cash Flows - Market'!EB$2,Inputs!$L$15:$L$25))/12),0)</f>
        <v>0</v>
      </c>
      <c r="EC28" s="383" t="n">
        <f aca="false">IFERROR(EB28*(1+INDEX(Inputs!$P$15:$P$25,MATCH('Cash Flows - Market'!EC$2,Inputs!$L$15:$L$25))/12),0)</f>
        <v>0</v>
      </c>
      <c r="ED28" s="383" t="n">
        <f aca="false">IFERROR(EC28*(1+INDEX(Inputs!$P$15:$P$25,MATCH('Cash Flows - Market'!ED$2,Inputs!$L$15:$L$25))/12),0)</f>
        <v>0</v>
      </c>
      <c r="EE28" s="383" t="n">
        <f aca="false">IFERROR(ED28*(1+INDEX(Inputs!$P$15:$P$25,MATCH('Cash Flows - Market'!EE$2,Inputs!$L$15:$L$25))/12),0)</f>
        <v>0</v>
      </c>
      <c r="EF28" s="383" t="n">
        <f aca="false">IFERROR(EE28*(1+INDEX(Inputs!$P$15:$P$25,MATCH('Cash Flows - Market'!EF$2,Inputs!$L$15:$L$25))/12),0)</f>
        <v>0</v>
      </c>
      <c r="EG28" s="383" t="n">
        <f aca="false">IFERROR(EF28*(1+INDEX(Inputs!$P$15:$P$25,MATCH('Cash Flows - Market'!EG$2,Inputs!$L$15:$L$25))/12),0)</f>
        <v>0</v>
      </c>
      <c r="EH28" s="383" t="n">
        <f aca="false">IFERROR(EG28*(1+INDEX(Inputs!$P$15:$P$25,MATCH('Cash Flows - Market'!EH$2,Inputs!$L$15:$L$25))/12),0)</f>
        <v>0</v>
      </c>
      <c r="EI28" s="383" t="n">
        <f aca="false">IFERROR(EH28*(1+INDEX(Inputs!$P$15:$P$25,MATCH('Cash Flows - Market'!EI$2,Inputs!$L$15:$L$25))/12),0)</f>
        <v>0</v>
      </c>
      <c r="EJ28" s="383" t="n">
        <f aca="false">IFERROR(EI28*(1+INDEX(Inputs!$P$15:$P$25,MATCH('Cash Flows - Market'!EJ$2,Inputs!$L$15:$L$25))/12),0)</f>
        <v>0</v>
      </c>
      <c r="EK28" s="383" t="n">
        <f aca="false">IFERROR(EJ28*(1+INDEX(Inputs!$P$15:$P$25,MATCH('Cash Flows - Market'!EK$2,Inputs!$L$15:$L$25))/12),0)</f>
        <v>0</v>
      </c>
      <c r="EL28" s="383" t="n">
        <f aca="false">IFERROR(EK28*(1+INDEX(Inputs!$P$15:$P$25,MATCH('Cash Flows - Market'!EL$2,Inputs!$L$15:$L$25))/12),0)</f>
        <v>0</v>
      </c>
      <c r="EM28" s="383" t="n">
        <f aca="false">IFERROR(EL28*(1+INDEX(Inputs!$P$15:$P$25,MATCH('Cash Flows - Market'!EM$2,Inputs!$L$15:$L$25))/12),0)</f>
        <v>0</v>
      </c>
      <c r="EN28" s="383" t="n">
        <f aca="false">IFERROR(EM28*(1+INDEX(Inputs!$P$15:$P$25,MATCH('Cash Flows - Market'!EN$2,Inputs!$L$15:$L$25))/12),0)</f>
        <v>0</v>
      </c>
      <c r="EO28" s="383" t="n">
        <f aca="false">IFERROR(EN28*(1+INDEX(Inputs!$P$15:$P$25,MATCH('Cash Flows - Market'!EO$2,Inputs!$L$15:$L$25))/12),0)</f>
        <v>0</v>
      </c>
      <c r="EP28" s="383" t="n">
        <f aca="false">IFERROR(EO28*(1+INDEX(Inputs!$P$15:$P$25,MATCH('Cash Flows - Market'!EP$2,Inputs!$L$15:$L$25))/12),0)</f>
        <v>0</v>
      </c>
      <c r="EQ28" s="383" t="n">
        <f aca="false">IFERROR(EP28*(1+INDEX(Inputs!$P$15:$P$25,MATCH('Cash Flows - Market'!EQ$2,Inputs!$L$15:$L$25))/12),0)</f>
        <v>0</v>
      </c>
      <c r="ER28" s="383" t="n">
        <f aca="false">IFERROR(EQ28*(1+INDEX(Inputs!$P$15:$P$25,MATCH('Cash Flows - Market'!ER$2,Inputs!$L$15:$L$25))/12),0)</f>
        <v>0</v>
      </c>
      <c r="ES28" s="383" t="n">
        <f aca="false">IFERROR(ER28*(1+INDEX(Inputs!$P$15:$P$25,MATCH('Cash Flows - Market'!ES$2,Inputs!$L$15:$L$25))/12),0)</f>
        <v>0</v>
      </c>
      <c r="ET28" s="383" t="n">
        <f aca="false">IFERROR(ES28*(1+INDEX(Inputs!$P$15:$P$25,MATCH('Cash Flows - Market'!ET$2,Inputs!$L$15:$L$25))/12),0)</f>
        <v>0</v>
      </c>
      <c r="EU28" s="383" t="n">
        <f aca="false">IFERROR(ET28*(1+INDEX(Inputs!$P$15:$P$25,MATCH('Cash Flows - Market'!EU$2,Inputs!$L$15:$L$25))/12),0)</f>
        <v>0</v>
      </c>
      <c r="EV28" s="383" t="n">
        <f aca="false">IFERROR(EU28*(1+INDEX(Inputs!$P$15:$P$25,MATCH('Cash Flows - Market'!EV$2,Inputs!$L$15:$L$25))/12),0)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Market'!V$2,Inputs!$L$15:$L$25))/12),0)</f>
        <v>0</v>
      </c>
      <c r="W29" s="383" t="n">
        <f aca="false">IFERROR(V29*(1+INDEX(Inputs!$P$15:$P$25,MATCH('Cash Flows - Market'!W$2,Inputs!$L$15:$L$25))/12),0)</f>
        <v>0</v>
      </c>
      <c r="X29" s="383" t="n">
        <f aca="false">IFERROR(W29*(1+INDEX(Inputs!$P$15:$P$25,MATCH('Cash Flows - Market'!X$2,Inputs!$L$15:$L$25))/12),0)</f>
        <v>0</v>
      </c>
      <c r="Y29" s="383" t="n">
        <f aca="false">IFERROR(X29*(1+INDEX(Inputs!$P$15:$P$25,MATCH('Cash Flows - Market'!Y$2,Inputs!$L$15:$L$25))/12),0)</f>
        <v>0</v>
      </c>
      <c r="Z29" s="383" t="n">
        <f aca="false">IFERROR(Y29*(1+INDEX(Inputs!$P$15:$P$25,MATCH('Cash Flows - Market'!Z$2,Inputs!$L$15:$L$25))/12),0)</f>
        <v>0</v>
      </c>
      <c r="AA29" s="383" t="n">
        <f aca="false">IFERROR(Z29*(1+INDEX(Inputs!$P$15:$P$25,MATCH('Cash Flows - Market'!AA$2,Inputs!$L$15:$L$25))/12),0)</f>
        <v>0</v>
      </c>
      <c r="AB29" s="383" t="n">
        <f aca="false">IFERROR(AA29*(1+INDEX(Inputs!$P$15:$P$25,MATCH('Cash Flows - Market'!AB$2,Inputs!$L$15:$L$25))/12),0)</f>
        <v>0</v>
      </c>
      <c r="AC29" s="383" t="n">
        <f aca="false">IFERROR(AB29*(1+INDEX(Inputs!$P$15:$P$25,MATCH('Cash Flows - Market'!AC$2,Inputs!$L$15:$L$25))/12),0)</f>
        <v>0</v>
      </c>
      <c r="AD29" s="383" t="n">
        <f aca="false">IFERROR(AC29*(1+INDEX(Inputs!$P$15:$P$25,MATCH('Cash Flows - Market'!AD$2,Inputs!$L$15:$L$25))/12),0)</f>
        <v>0</v>
      </c>
      <c r="AE29" s="383" t="n">
        <f aca="false">IFERROR(AD29*(1+INDEX(Inputs!$P$15:$P$25,MATCH('Cash Flows - Market'!AE$2,Inputs!$L$15:$L$25))/12),0)</f>
        <v>0</v>
      </c>
      <c r="AF29" s="383" t="n">
        <f aca="false">IFERROR(AE29*(1+INDEX(Inputs!$P$15:$P$25,MATCH('Cash Flows - Market'!AF$2,Inputs!$L$15:$L$25))/12),0)</f>
        <v>0</v>
      </c>
      <c r="AG29" s="383" t="n">
        <f aca="false">IFERROR(AF29*(1+INDEX(Inputs!$P$15:$P$25,MATCH('Cash Flows - Market'!AG$2,Inputs!$L$15:$L$25))/12),0)</f>
        <v>0</v>
      </c>
      <c r="AH29" s="383" t="n">
        <f aca="false">IFERROR(AG29*(1+INDEX(Inputs!$P$15:$P$25,MATCH('Cash Flows - Market'!AH$2,Inputs!$L$15:$L$25))/12),0)</f>
        <v>0</v>
      </c>
      <c r="AI29" s="383" t="n">
        <f aca="false">IFERROR(AH29*(1+INDEX(Inputs!$P$15:$P$25,MATCH('Cash Flows - Market'!AI$2,Inputs!$L$15:$L$25))/12),0)</f>
        <v>0</v>
      </c>
      <c r="AJ29" s="383" t="n">
        <f aca="false">IFERROR(AI29*(1+INDEX(Inputs!$P$15:$P$25,MATCH('Cash Flows - Market'!AJ$2,Inputs!$L$15:$L$25))/12),0)</f>
        <v>0</v>
      </c>
      <c r="AK29" s="383" t="n">
        <f aca="false">IFERROR(AJ29*(1+INDEX(Inputs!$P$15:$P$25,MATCH('Cash Flows - Market'!AK$2,Inputs!$L$15:$L$25))/12),0)</f>
        <v>0</v>
      </c>
      <c r="AL29" s="383" t="n">
        <f aca="false">IFERROR(AK29*(1+INDEX(Inputs!$P$15:$P$25,MATCH('Cash Flows - Market'!AL$2,Inputs!$L$15:$L$25))/12),0)</f>
        <v>0</v>
      </c>
      <c r="AM29" s="383" t="n">
        <f aca="false">IFERROR(AL29*(1+INDEX(Inputs!$P$15:$P$25,MATCH('Cash Flows - Market'!AM$2,Inputs!$L$15:$L$25))/12),0)</f>
        <v>0</v>
      </c>
      <c r="AN29" s="383" t="n">
        <f aca="false">IFERROR(AM29*(1+INDEX(Inputs!$P$15:$P$25,MATCH('Cash Flows - Market'!AN$2,Inputs!$L$15:$L$25))/12),0)</f>
        <v>0</v>
      </c>
      <c r="AO29" s="383" t="n">
        <f aca="false">IFERROR(AN29*(1+INDEX(Inputs!$P$15:$P$25,MATCH('Cash Flows - Market'!AO$2,Inputs!$L$15:$L$25))/12),0)</f>
        <v>0</v>
      </c>
      <c r="AP29" s="383" t="n">
        <f aca="false">IFERROR(AO29*(1+INDEX(Inputs!$P$15:$P$25,MATCH('Cash Flows - Market'!AP$2,Inputs!$L$15:$L$25))/12),0)</f>
        <v>0</v>
      </c>
      <c r="AQ29" s="383" t="n">
        <f aca="false">IFERROR(AP29*(1+INDEX(Inputs!$P$15:$P$25,MATCH('Cash Flows - Market'!AQ$2,Inputs!$L$15:$L$25))/12),0)</f>
        <v>0</v>
      </c>
      <c r="AR29" s="383" t="n">
        <f aca="false">IFERROR(AQ29*(1+INDEX(Inputs!$P$15:$P$25,MATCH('Cash Flows - Market'!AR$2,Inputs!$L$15:$L$25))/12),0)</f>
        <v>0</v>
      </c>
      <c r="AS29" s="383" t="n">
        <f aca="false">IFERROR(AR29*(1+INDEX(Inputs!$P$15:$P$25,MATCH('Cash Flows - Market'!AS$2,Inputs!$L$15:$L$25))/12),0)</f>
        <v>0</v>
      </c>
      <c r="AT29" s="383" t="n">
        <f aca="false">IFERROR(AS29*(1+INDEX(Inputs!$P$15:$P$25,MATCH('Cash Flows - Market'!AT$2,Inputs!$L$15:$L$25))/12),0)</f>
        <v>0</v>
      </c>
      <c r="AU29" s="383" t="n">
        <f aca="false">IFERROR(AT29*(1+INDEX(Inputs!$P$15:$P$25,MATCH('Cash Flows - Market'!AU$2,Inputs!$L$15:$L$25))/12),0)</f>
        <v>0</v>
      </c>
      <c r="AV29" s="383" t="n">
        <f aca="false">IFERROR(AU29*(1+INDEX(Inputs!$P$15:$P$25,MATCH('Cash Flows - Market'!AV$2,Inputs!$L$15:$L$25))/12),0)</f>
        <v>0</v>
      </c>
      <c r="AW29" s="383" t="n">
        <f aca="false">IFERROR(AV29*(1+INDEX(Inputs!$P$15:$P$25,MATCH('Cash Flows - Market'!AW$2,Inputs!$L$15:$L$25))/12),0)</f>
        <v>0</v>
      </c>
      <c r="AX29" s="383" t="n">
        <f aca="false">IFERROR(AW29*(1+INDEX(Inputs!$P$15:$P$25,MATCH('Cash Flows - Market'!AX$2,Inputs!$L$15:$L$25))/12),0)</f>
        <v>0</v>
      </c>
      <c r="AY29" s="383" t="n">
        <f aca="false">IFERROR(AX29*(1+INDEX(Inputs!$P$15:$P$25,MATCH('Cash Flows - Market'!AY$2,Inputs!$L$15:$L$25))/12),0)</f>
        <v>0</v>
      </c>
      <c r="AZ29" s="383" t="n">
        <f aca="false">IFERROR(AY29*(1+INDEX(Inputs!$P$15:$P$25,MATCH('Cash Flows - Market'!AZ$2,Inputs!$L$15:$L$25))/12),0)</f>
        <v>0</v>
      </c>
      <c r="BA29" s="383" t="n">
        <f aca="false">IFERROR(AZ29*(1+INDEX(Inputs!$P$15:$P$25,MATCH('Cash Flows - Market'!BA$2,Inputs!$L$15:$L$25))/12),0)</f>
        <v>0</v>
      </c>
      <c r="BB29" s="383" t="n">
        <f aca="false">IFERROR(BA29*(1+INDEX(Inputs!$P$15:$P$25,MATCH('Cash Flows - Market'!BB$2,Inputs!$L$15:$L$25))/12),0)</f>
        <v>0</v>
      </c>
      <c r="BC29" s="383" t="n">
        <f aca="false">IFERROR(BB29*(1+INDEX(Inputs!$P$15:$P$25,MATCH('Cash Flows - Market'!BC$2,Inputs!$L$15:$L$25))/12),0)</f>
        <v>0</v>
      </c>
      <c r="BD29" s="383" t="n">
        <f aca="false">IFERROR(BC29*(1+INDEX(Inputs!$P$15:$P$25,MATCH('Cash Flows - Market'!BD$2,Inputs!$L$15:$L$25))/12),0)</f>
        <v>0</v>
      </c>
      <c r="BE29" s="383" t="n">
        <f aca="false">IFERROR(BD29*(1+INDEX(Inputs!$P$15:$P$25,MATCH('Cash Flows - Market'!BE$2,Inputs!$L$15:$L$25))/12),0)</f>
        <v>0</v>
      </c>
      <c r="BF29" s="383" t="n">
        <f aca="false">IFERROR(BE29*(1+INDEX(Inputs!$P$15:$P$25,MATCH('Cash Flows - Market'!BF$2,Inputs!$L$15:$L$25))/12),0)</f>
        <v>0</v>
      </c>
      <c r="BG29" s="383" t="n">
        <f aca="false">IFERROR(BF29*(1+INDEX(Inputs!$P$15:$P$25,MATCH('Cash Flows - Market'!BG$2,Inputs!$L$15:$L$25))/12),0)</f>
        <v>0</v>
      </c>
      <c r="BH29" s="383" t="n">
        <f aca="false">IFERROR(BG29*(1+INDEX(Inputs!$P$15:$P$25,MATCH('Cash Flows - Market'!BH$2,Inputs!$L$15:$L$25))/12),0)</f>
        <v>0</v>
      </c>
      <c r="BI29" s="383" t="n">
        <f aca="false">IFERROR(BH29*(1+INDEX(Inputs!$P$15:$P$25,MATCH('Cash Flows - Market'!BI$2,Inputs!$L$15:$L$25))/12),0)</f>
        <v>0</v>
      </c>
      <c r="BJ29" s="383" t="n">
        <f aca="false">IFERROR(BI29*(1+INDEX(Inputs!$P$15:$P$25,MATCH('Cash Flows - Market'!BJ$2,Inputs!$L$15:$L$25))/12),0)</f>
        <v>0</v>
      </c>
      <c r="BK29" s="383" t="n">
        <f aca="false">IFERROR(BJ29*(1+INDEX(Inputs!$P$15:$P$25,MATCH('Cash Flows - Market'!BK$2,Inputs!$L$15:$L$25))/12),0)</f>
        <v>0</v>
      </c>
      <c r="BL29" s="383" t="n">
        <f aca="false">IFERROR(BK29*(1+INDEX(Inputs!$P$15:$P$25,MATCH('Cash Flows - Market'!BL$2,Inputs!$L$15:$L$25))/12),0)</f>
        <v>0</v>
      </c>
      <c r="BM29" s="383" t="n">
        <f aca="false">IFERROR(BL29*(1+INDEX(Inputs!$P$15:$P$25,MATCH('Cash Flows - Market'!BM$2,Inputs!$L$15:$L$25))/12),0)</f>
        <v>0</v>
      </c>
      <c r="BN29" s="383" t="n">
        <f aca="false">IFERROR(BM29*(1+INDEX(Inputs!$P$15:$P$25,MATCH('Cash Flows - Market'!BN$2,Inputs!$L$15:$L$25))/12),0)</f>
        <v>0</v>
      </c>
      <c r="BO29" s="383" t="n">
        <f aca="false">IFERROR(BN29*(1+INDEX(Inputs!$P$15:$P$25,MATCH('Cash Flows - Market'!BO$2,Inputs!$L$15:$L$25))/12),0)</f>
        <v>0</v>
      </c>
      <c r="BP29" s="383" t="n">
        <f aca="false">IFERROR(BO29*(1+INDEX(Inputs!$P$15:$P$25,MATCH('Cash Flows - Market'!BP$2,Inputs!$L$15:$L$25))/12),0)</f>
        <v>0</v>
      </c>
      <c r="BQ29" s="383" t="n">
        <f aca="false">IFERROR(BP29*(1+INDEX(Inputs!$P$15:$P$25,MATCH('Cash Flows - Market'!BQ$2,Inputs!$L$15:$L$25))/12),0)</f>
        <v>0</v>
      </c>
      <c r="BR29" s="383" t="n">
        <f aca="false">IFERROR(BQ29*(1+INDEX(Inputs!$P$15:$P$25,MATCH('Cash Flows - Market'!BR$2,Inputs!$L$15:$L$25))/12),0)</f>
        <v>0</v>
      </c>
      <c r="BS29" s="383" t="n">
        <f aca="false">IFERROR(BR29*(1+INDEX(Inputs!$P$15:$P$25,MATCH('Cash Flows - Market'!BS$2,Inputs!$L$15:$L$25))/12),0)</f>
        <v>0</v>
      </c>
      <c r="BT29" s="383" t="n">
        <f aca="false">IFERROR(BS29*(1+INDEX(Inputs!$P$15:$P$25,MATCH('Cash Flows - Market'!BT$2,Inputs!$L$15:$L$25))/12),0)</f>
        <v>0</v>
      </c>
      <c r="BU29" s="383" t="n">
        <f aca="false">IFERROR(BT29*(1+INDEX(Inputs!$P$15:$P$25,MATCH('Cash Flows - Market'!BU$2,Inputs!$L$15:$L$25))/12),0)</f>
        <v>0</v>
      </c>
      <c r="BV29" s="383" t="n">
        <f aca="false">IFERROR(BU29*(1+INDEX(Inputs!$P$15:$P$25,MATCH('Cash Flows - Market'!BV$2,Inputs!$L$15:$L$25))/12),0)</f>
        <v>0</v>
      </c>
      <c r="BW29" s="383" t="n">
        <f aca="false">IFERROR(BV29*(1+INDEX(Inputs!$P$15:$P$25,MATCH('Cash Flows - Market'!BW$2,Inputs!$L$15:$L$25))/12),0)</f>
        <v>0</v>
      </c>
      <c r="BX29" s="383" t="n">
        <f aca="false">IFERROR(BW29*(1+INDEX(Inputs!$P$15:$P$25,MATCH('Cash Flows - Market'!BX$2,Inputs!$L$15:$L$25))/12),0)</f>
        <v>0</v>
      </c>
      <c r="BY29" s="383" t="n">
        <f aca="false">IFERROR(BX29*(1+INDEX(Inputs!$P$15:$P$25,MATCH('Cash Flows - Market'!BY$2,Inputs!$L$15:$L$25))/12),0)</f>
        <v>0</v>
      </c>
      <c r="BZ29" s="383" t="n">
        <f aca="false">IFERROR(BY29*(1+INDEX(Inputs!$P$15:$P$25,MATCH('Cash Flows - Market'!BZ$2,Inputs!$L$15:$L$25))/12),0)</f>
        <v>0</v>
      </c>
      <c r="CA29" s="383" t="n">
        <f aca="false">IFERROR(BZ29*(1+INDEX(Inputs!$P$15:$P$25,MATCH('Cash Flows - Market'!CA$2,Inputs!$L$15:$L$25))/12),0)</f>
        <v>0</v>
      </c>
      <c r="CB29" s="383" t="n">
        <f aca="false">IFERROR(CA29*(1+INDEX(Inputs!$P$15:$P$25,MATCH('Cash Flows - Market'!CB$2,Inputs!$L$15:$L$25))/12),0)</f>
        <v>0</v>
      </c>
      <c r="CC29" s="383" t="n">
        <f aca="false">IFERROR(CB29*(1+INDEX(Inputs!$P$15:$P$25,MATCH('Cash Flows - Market'!CC$2,Inputs!$L$15:$L$25))/12),0)</f>
        <v>0</v>
      </c>
      <c r="CD29" s="383" t="n">
        <f aca="false">IFERROR(CC29*(1+INDEX(Inputs!$P$15:$P$25,MATCH('Cash Flows - Market'!CD$2,Inputs!$L$15:$L$25))/12),0)</f>
        <v>0</v>
      </c>
      <c r="CE29" s="383" t="n">
        <f aca="false">IFERROR(CD29*(1+INDEX(Inputs!$P$15:$P$25,MATCH('Cash Flows - Market'!CE$2,Inputs!$L$15:$L$25))/12),0)</f>
        <v>0</v>
      </c>
      <c r="CF29" s="383" t="n">
        <f aca="false">IFERROR(CE29*(1+INDEX(Inputs!$P$15:$P$25,MATCH('Cash Flows - Market'!CF$2,Inputs!$L$15:$L$25))/12),0)</f>
        <v>0</v>
      </c>
      <c r="CG29" s="383" t="n">
        <f aca="false">IFERROR(CF29*(1+INDEX(Inputs!$P$15:$P$25,MATCH('Cash Flows - Market'!CG$2,Inputs!$L$15:$L$25))/12),0)</f>
        <v>0</v>
      </c>
      <c r="CH29" s="383" t="n">
        <f aca="false">IFERROR(CG29*(1+INDEX(Inputs!$P$15:$P$25,MATCH('Cash Flows - Market'!CH$2,Inputs!$L$15:$L$25))/12),0)</f>
        <v>0</v>
      </c>
      <c r="CI29" s="383" t="n">
        <f aca="false">IFERROR(CH29*(1+INDEX(Inputs!$P$15:$P$25,MATCH('Cash Flows - Market'!CI$2,Inputs!$L$15:$L$25))/12),0)</f>
        <v>0</v>
      </c>
      <c r="CJ29" s="383" t="n">
        <f aca="false">IFERROR(CI29*(1+INDEX(Inputs!$P$15:$P$25,MATCH('Cash Flows - Market'!CJ$2,Inputs!$L$15:$L$25))/12),0)</f>
        <v>0</v>
      </c>
      <c r="CK29" s="383" t="n">
        <f aca="false">IFERROR(CJ29*(1+INDEX(Inputs!$P$15:$P$25,MATCH('Cash Flows - Market'!CK$2,Inputs!$L$15:$L$25))/12),0)</f>
        <v>0</v>
      </c>
      <c r="CL29" s="383" t="n">
        <f aca="false">IFERROR(CK29*(1+INDEX(Inputs!$P$15:$P$25,MATCH('Cash Flows - Market'!CL$2,Inputs!$L$15:$L$25))/12),0)</f>
        <v>0</v>
      </c>
      <c r="CM29" s="383" t="n">
        <f aca="false">IFERROR(CL29*(1+INDEX(Inputs!$P$15:$P$25,MATCH('Cash Flows - Market'!CM$2,Inputs!$L$15:$L$25))/12),0)</f>
        <v>0</v>
      </c>
      <c r="CN29" s="383" t="n">
        <f aca="false">IFERROR(CM29*(1+INDEX(Inputs!$P$15:$P$25,MATCH('Cash Flows - Market'!CN$2,Inputs!$L$15:$L$25))/12),0)</f>
        <v>0</v>
      </c>
      <c r="CO29" s="383" t="n">
        <f aca="false">IFERROR(CN29*(1+INDEX(Inputs!$P$15:$P$25,MATCH('Cash Flows - Market'!CO$2,Inputs!$L$15:$L$25))/12),0)</f>
        <v>0</v>
      </c>
      <c r="CP29" s="383" t="n">
        <f aca="false">IFERROR(CO29*(1+INDEX(Inputs!$P$15:$P$25,MATCH('Cash Flows - Market'!CP$2,Inputs!$L$15:$L$25))/12),0)</f>
        <v>0</v>
      </c>
      <c r="CQ29" s="383" t="n">
        <f aca="false">IFERROR(CP29*(1+INDEX(Inputs!$P$15:$P$25,MATCH('Cash Flows - Market'!CQ$2,Inputs!$L$15:$L$25))/12),0)</f>
        <v>0</v>
      </c>
      <c r="CR29" s="383" t="n">
        <f aca="false">IFERROR(CQ29*(1+INDEX(Inputs!$P$15:$P$25,MATCH('Cash Flows - Market'!CR$2,Inputs!$L$15:$L$25))/12),0)</f>
        <v>0</v>
      </c>
      <c r="CS29" s="383" t="n">
        <f aca="false">IFERROR(CR29*(1+INDEX(Inputs!$P$15:$P$25,MATCH('Cash Flows - Market'!CS$2,Inputs!$L$15:$L$25))/12),0)</f>
        <v>0</v>
      </c>
      <c r="CT29" s="383" t="n">
        <f aca="false">IFERROR(CS29*(1+INDEX(Inputs!$P$15:$P$25,MATCH('Cash Flows - Market'!CT$2,Inputs!$L$15:$L$25))/12),0)</f>
        <v>0</v>
      </c>
      <c r="CU29" s="383" t="n">
        <f aca="false">IFERROR(CT29*(1+INDEX(Inputs!$P$15:$P$25,MATCH('Cash Flows - Market'!CU$2,Inputs!$L$15:$L$25))/12),0)</f>
        <v>0</v>
      </c>
      <c r="CV29" s="383" t="n">
        <f aca="false">IFERROR(CU29*(1+INDEX(Inputs!$P$15:$P$25,MATCH('Cash Flows - Market'!CV$2,Inputs!$L$15:$L$25))/12),0)</f>
        <v>0</v>
      </c>
      <c r="CW29" s="383" t="n">
        <f aca="false">IFERROR(CV29*(1+INDEX(Inputs!$P$15:$P$25,MATCH('Cash Flows - Market'!CW$2,Inputs!$L$15:$L$25))/12),0)</f>
        <v>0</v>
      </c>
      <c r="CX29" s="383" t="n">
        <f aca="false">IFERROR(CW29*(1+INDEX(Inputs!$P$15:$P$25,MATCH('Cash Flows - Market'!CX$2,Inputs!$L$15:$L$25))/12),0)</f>
        <v>0</v>
      </c>
      <c r="CY29" s="383" t="n">
        <f aca="false">IFERROR(CX29*(1+INDEX(Inputs!$P$15:$P$25,MATCH('Cash Flows - Market'!CY$2,Inputs!$L$15:$L$25))/12),0)</f>
        <v>0</v>
      </c>
      <c r="CZ29" s="383" t="n">
        <f aca="false">IFERROR(CY29*(1+INDEX(Inputs!$P$15:$P$25,MATCH('Cash Flows - Market'!CZ$2,Inputs!$L$15:$L$25))/12),0)</f>
        <v>0</v>
      </c>
      <c r="DA29" s="383" t="n">
        <f aca="false">IFERROR(CZ29*(1+INDEX(Inputs!$P$15:$P$25,MATCH('Cash Flows - Market'!DA$2,Inputs!$L$15:$L$25))/12),0)</f>
        <v>0</v>
      </c>
      <c r="DB29" s="383" t="n">
        <f aca="false">IFERROR(DA29*(1+INDEX(Inputs!$P$15:$P$25,MATCH('Cash Flows - Market'!DB$2,Inputs!$L$15:$L$25))/12),0)</f>
        <v>0</v>
      </c>
      <c r="DC29" s="383" t="n">
        <f aca="false">IFERROR(DB29*(1+INDEX(Inputs!$P$15:$P$25,MATCH('Cash Flows - Market'!DC$2,Inputs!$L$15:$L$25))/12),0)</f>
        <v>0</v>
      </c>
      <c r="DD29" s="383" t="n">
        <f aca="false">IFERROR(DC29*(1+INDEX(Inputs!$P$15:$P$25,MATCH('Cash Flows - Market'!DD$2,Inputs!$L$15:$L$25))/12),0)</f>
        <v>0</v>
      </c>
      <c r="DE29" s="383" t="n">
        <f aca="false">IFERROR(DD29*(1+INDEX(Inputs!$P$15:$P$25,MATCH('Cash Flows - Market'!DE$2,Inputs!$L$15:$L$25))/12),0)</f>
        <v>0</v>
      </c>
      <c r="DF29" s="383" t="n">
        <f aca="false">IFERROR(DE29*(1+INDEX(Inputs!$P$15:$P$25,MATCH('Cash Flows - Market'!DF$2,Inputs!$L$15:$L$25))/12),0)</f>
        <v>0</v>
      </c>
      <c r="DG29" s="383" t="n">
        <f aca="false">IFERROR(DF29*(1+INDEX(Inputs!$P$15:$P$25,MATCH('Cash Flows - Market'!DG$2,Inputs!$L$15:$L$25))/12),0)</f>
        <v>0</v>
      </c>
      <c r="DH29" s="383" t="n">
        <f aca="false">IFERROR(DG29*(1+INDEX(Inputs!$P$15:$P$25,MATCH('Cash Flows - Market'!DH$2,Inputs!$L$15:$L$25))/12),0)</f>
        <v>0</v>
      </c>
      <c r="DI29" s="383" t="n">
        <f aca="false">IFERROR(DH29*(1+INDEX(Inputs!$P$15:$P$25,MATCH('Cash Flows - Market'!DI$2,Inputs!$L$15:$L$25))/12),0)</f>
        <v>0</v>
      </c>
      <c r="DJ29" s="383" t="n">
        <f aca="false">IFERROR(DI29*(1+INDEX(Inputs!$P$15:$P$25,MATCH('Cash Flows - Market'!DJ$2,Inputs!$L$15:$L$25))/12),0)</f>
        <v>0</v>
      </c>
      <c r="DK29" s="383" t="n">
        <f aca="false">IFERROR(DJ29*(1+INDEX(Inputs!$P$15:$P$25,MATCH('Cash Flows - Market'!DK$2,Inputs!$L$15:$L$25))/12),0)</f>
        <v>0</v>
      </c>
      <c r="DL29" s="383" t="n">
        <f aca="false">IFERROR(DK29*(1+INDEX(Inputs!$P$15:$P$25,MATCH('Cash Flows - Market'!DL$2,Inputs!$L$15:$L$25))/12),0)</f>
        <v>0</v>
      </c>
      <c r="DM29" s="383" t="n">
        <f aca="false">IFERROR(DL29*(1+INDEX(Inputs!$P$15:$P$25,MATCH('Cash Flows - Market'!DM$2,Inputs!$L$15:$L$25))/12),0)</f>
        <v>0</v>
      </c>
      <c r="DN29" s="383" t="n">
        <f aca="false">IFERROR(DM29*(1+INDEX(Inputs!$P$15:$P$25,MATCH('Cash Flows - Market'!DN$2,Inputs!$L$15:$L$25))/12),0)</f>
        <v>0</v>
      </c>
      <c r="DO29" s="383" t="n">
        <f aca="false">IFERROR(DN29*(1+INDEX(Inputs!$P$15:$P$25,MATCH('Cash Flows - Market'!DO$2,Inputs!$L$15:$L$25))/12),0)</f>
        <v>0</v>
      </c>
      <c r="DP29" s="383" t="n">
        <f aca="false">IFERROR(DO29*(1+INDEX(Inputs!$P$15:$P$25,MATCH('Cash Flows - Market'!DP$2,Inputs!$L$15:$L$25))/12),0)</f>
        <v>0</v>
      </c>
      <c r="DQ29" s="383" t="n">
        <f aca="false">IFERROR(DP29*(1+INDEX(Inputs!$P$15:$P$25,MATCH('Cash Flows - Market'!DQ$2,Inputs!$L$15:$L$25))/12),0)</f>
        <v>0</v>
      </c>
      <c r="DR29" s="383" t="n">
        <f aca="false">IFERROR(DQ29*(1+INDEX(Inputs!$P$15:$P$25,MATCH('Cash Flows - Market'!DR$2,Inputs!$L$15:$L$25))/12),0)</f>
        <v>0</v>
      </c>
      <c r="DS29" s="383" t="n">
        <f aca="false">IFERROR(DR29*(1+INDEX(Inputs!$P$15:$P$25,MATCH('Cash Flows - Market'!DS$2,Inputs!$L$15:$L$25))/12),0)</f>
        <v>0</v>
      </c>
      <c r="DT29" s="383" t="n">
        <f aca="false">IFERROR(DS29*(1+INDEX(Inputs!$P$15:$P$25,MATCH('Cash Flows - Market'!DT$2,Inputs!$L$15:$L$25))/12),0)</f>
        <v>0</v>
      </c>
      <c r="DU29" s="383" t="n">
        <f aca="false">IFERROR(DT29*(1+INDEX(Inputs!$P$15:$P$25,MATCH('Cash Flows - Market'!DU$2,Inputs!$L$15:$L$25))/12),0)</f>
        <v>0</v>
      </c>
      <c r="DV29" s="383" t="n">
        <f aca="false">IFERROR(DU29*(1+INDEX(Inputs!$P$15:$P$25,MATCH('Cash Flows - Market'!DV$2,Inputs!$L$15:$L$25))/12),0)</f>
        <v>0</v>
      </c>
      <c r="DW29" s="383" t="n">
        <f aca="false">IFERROR(DV29*(1+INDEX(Inputs!$P$15:$P$25,MATCH('Cash Flows - Market'!DW$2,Inputs!$L$15:$L$25))/12),0)</f>
        <v>0</v>
      </c>
      <c r="DX29" s="383" t="n">
        <f aca="false">IFERROR(DW29*(1+INDEX(Inputs!$P$15:$P$25,MATCH('Cash Flows - Market'!DX$2,Inputs!$L$15:$L$25))/12),0)</f>
        <v>0</v>
      </c>
      <c r="DY29" s="383" t="n">
        <f aca="false">IFERROR(DX29*(1+INDEX(Inputs!$P$15:$P$25,MATCH('Cash Flows - Market'!DY$2,Inputs!$L$15:$L$25))/12),0)</f>
        <v>0</v>
      </c>
      <c r="DZ29" s="383" t="n">
        <f aca="false">IFERROR(DY29*(1+INDEX(Inputs!$P$15:$P$25,MATCH('Cash Flows - Market'!DZ$2,Inputs!$L$15:$L$25))/12),0)</f>
        <v>0</v>
      </c>
      <c r="EA29" s="383" t="n">
        <f aca="false">IFERROR(DZ29*(1+INDEX(Inputs!$P$15:$P$25,MATCH('Cash Flows - Market'!EA$2,Inputs!$L$15:$L$25))/12),0)</f>
        <v>0</v>
      </c>
      <c r="EB29" s="383" t="n">
        <f aca="false">IFERROR(EA29*(1+INDEX(Inputs!$P$15:$P$25,MATCH('Cash Flows - Market'!EB$2,Inputs!$L$15:$L$25))/12),0)</f>
        <v>0</v>
      </c>
      <c r="EC29" s="383" t="n">
        <f aca="false">IFERROR(EB29*(1+INDEX(Inputs!$P$15:$P$25,MATCH('Cash Flows - Market'!EC$2,Inputs!$L$15:$L$25))/12),0)</f>
        <v>0</v>
      </c>
      <c r="ED29" s="383" t="n">
        <f aca="false">IFERROR(EC29*(1+INDEX(Inputs!$P$15:$P$25,MATCH('Cash Flows - Market'!ED$2,Inputs!$L$15:$L$25))/12),0)</f>
        <v>0</v>
      </c>
      <c r="EE29" s="383" t="n">
        <f aca="false">IFERROR(ED29*(1+INDEX(Inputs!$P$15:$P$25,MATCH('Cash Flows - Market'!EE$2,Inputs!$L$15:$L$25))/12),0)</f>
        <v>0</v>
      </c>
      <c r="EF29" s="383" t="n">
        <f aca="false">IFERROR(EE29*(1+INDEX(Inputs!$P$15:$P$25,MATCH('Cash Flows - Market'!EF$2,Inputs!$L$15:$L$25))/12),0)</f>
        <v>0</v>
      </c>
      <c r="EG29" s="383" t="n">
        <f aca="false">IFERROR(EF29*(1+INDEX(Inputs!$P$15:$P$25,MATCH('Cash Flows - Market'!EG$2,Inputs!$L$15:$L$25))/12),0)</f>
        <v>0</v>
      </c>
      <c r="EH29" s="383" t="n">
        <f aca="false">IFERROR(EG29*(1+INDEX(Inputs!$P$15:$P$25,MATCH('Cash Flows - Market'!EH$2,Inputs!$L$15:$L$25))/12),0)</f>
        <v>0</v>
      </c>
      <c r="EI29" s="383" t="n">
        <f aca="false">IFERROR(EH29*(1+INDEX(Inputs!$P$15:$P$25,MATCH('Cash Flows - Market'!EI$2,Inputs!$L$15:$L$25))/12),0)</f>
        <v>0</v>
      </c>
      <c r="EJ29" s="383" t="n">
        <f aca="false">IFERROR(EI29*(1+INDEX(Inputs!$P$15:$P$25,MATCH('Cash Flows - Market'!EJ$2,Inputs!$L$15:$L$25))/12),0)</f>
        <v>0</v>
      </c>
      <c r="EK29" s="383" t="n">
        <f aca="false">IFERROR(EJ29*(1+INDEX(Inputs!$P$15:$P$25,MATCH('Cash Flows - Market'!EK$2,Inputs!$L$15:$L$25))/12),0)</f>
        <v>0</v>
      </c>
      <c r="EL29" s="383" t="n">
        <f aca="false">IFERROR(EK29*(1+INDEX(Inputs!$P$15:$P$25,MATCH('Cash Flows - Market'!EL$2,Inputs!$L$15:$L$25))/12),0)</f>
        <v>0</v>
      </c>
      <c r="EM29" s="383" t="n">
        <f aca="false">IFERROR(EL29*(1+INDEX(Inputs!$P$15:$P$25,MATCH('Cash Flows - Market'!EM$2,Inputs!$L$15:$L$25))/12),0)</f>
        <v>0</v>
      </c>
      <c r="EN29" s="383" t="n">
        <f aca="false">IFERROR(EM29*(1+INDEX(Inputs!$P$15:$P$25,MATCH('Cash Flows - Market'!EN$2,Inputs!$L$15:$L$25))/12),0)</f>
        <v>0</v>
      </c>
      <c r="EO29" s="383" t="n">
        <f aca="false">IFERROR(EN29*(1+INDEX(Inputs!$P$15:$P$25,MATCH('Cash Flows - Market'!EO$2,Inputs!$L$15:$L$25))/12),0)</f>
        <v>0</v>
      </c>
      <c r="EP29" s="383" t="n">
        <f aca="false">IFERROR(EO29*(1+INDEX(Inputs!$P$15:$P$25,MATCH('Cash Flows - Market'!EP$2,Inputs!$L$15:$L$25))/12),0)</f>
        <v>0</v>
      </c>
      <c r="EQ29" s="383" t="n">
        <f aca="false">IFERROR(EP29*(1+INDEX(Inputs!$P$15:$P$25,MATCH('Cash Flows - Market'!EQ$2,Inputs!$L$15:$L$25))/12),0)</f>
        <v>0</v>
      </c>
      <c r="ER29" s="383" t="n">
        <f aca="false">IFERROR(EQ29*(1+INDEX(Inputs!$P$15:$P$25,MATCH('Cash Flows - Market'!ER$2,Inputs!$L$15:$L$25))/12),0)</f>
        <v>0</v>
      </c>
      <c r="ES29" s="383" t="n">
        <f aca="false">IFERROR(ER29*(1+INDEX(Inputs!$P$15:$P$25,MATCH('Cash Flows - Market'!ES$2,Inputs!$L$15:$L$25))/12),0)</f>
        <v>0</v>
      </c>
      <c r="ET29" s="383" t="n">
        <f aca="false">IFERROR(ES29*(1+INDEX(Inputs!$P$15:$P$25,MATCH('Cash Flows - Market'!ET$2,Inputs!$L$15:$L$25))/12),0)</f>
        <v>0</v>
      </c>
      <c r="EU29" s="383" t="n">
        <f aca="false">IFERROR(ET29*(1+INDEX(Inputs!$P$15:$P$25,MATCH('Cash Flows - Market'!EU$2,Inputs!$L$15:$L$25))/12),0)</f>
        <v>0</v>
      </c>
      <c r="EV29" s="383" t="n">
        <f aca="false">IFERROR(EU29*(1+INDEX(Inputs!$P$15:$P$25,MATCH('Cash Flows - Market'!EV$2,Inputs!$L$15:$L$25))/12),0)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Market'!V$2,Inputs!$L$15:$L$25))/12),0)</f>
        <v>0</v>
      </c>
      <c r="W30" s="383" t="n">
        <f aca="false">IFERROR(V30*(1+INDEX(Inputs!$P$15:$P$25,MATCH('Cash Flows - Market'!W$2,Inputs!$L$15:$L$25))/12),0)</f>
        <v>0</v>
      </c>
      <c r="X30" s="383" t="n">
        <f aca="false">IFERROR(W30*(1+INDEX(Inputs!$P$15:$P$25,MATCH('Cash Flows - Market'!X$2,Inputs!$L$15:$L$25))/12),0)</f>
        <v>0</v>
      </c>
      <c r="Y30" s="383" t="n">
        <f aca="false">IFERROR(X30*(1+INDEX(Inputs!$P$15:$P$25,MATCH('Cash Flows - Market'!Y$2,Inputs!$L$15:$L$25))/12),0)</f>
        <v>0</v>
      </c>
      <c r="Z30" s="383" t="n">
        <f aca="false">IFERROR(Y30*(1+INDEX(Inputs!$P$15:$P$25,MATCH('Cash Flows - Market'!Z$2,Inputs!$L$15:$L$25))/12),0)</f>
        <v>0</v>
      </c>
      <c r="AA30" s="383" t="n">
        <f aca="false">IFERROR(Z30*(1+INDEX(Inputs!$P$15:$P$25,MATCH('Cash Flows - Market'!AA$2,Inputs!$L$15:$L$25))/12),0)</f>
        <v>0</v>
      </c>
      <c r="AB30" s="383" t="n">
        <f aca="false">IFERROR(AA30*(1+INDEX(Inputs!$P$15:$P$25,MATCH('Cash Flows - Market'!AB$2,Inputs!$L$15:$L$25))/12),0)</f>
        <v>0</v>
      </c>
      <c r="AC30" s="383" t="n">
        <f aca="false">IFERROR(AB30*(1+INDEX(Inputs!$P$15:$P$25,MATCH('Cash Flows - Market'!AC$2,Inputs!$L$15:$L$25))/12),0)</f>
        <v>0</v>
      </c>
      <c r="AD30" s="383" t="n">
        <f aca="false">IFERROR(AC30*(1+INDEX(Inputs!$P$15:$P$25,MATCH('Cash Flows - Market'!AD$2,Inputs!$L$15:$L$25))/12),0)</f>
        <v>0</v>
      </c>
      <c r="AE30" s="383" t="n">
        <f aca="false">IFERROR(AD30*(1+INDEX(Inputs!$P$15:$P$25,MATCH('Cash Flows - Market'!AE$2,Inputs!$L$15:$L$25))/12),0)</f>
        <v>0</v>
      </c>
      <c r="AF30" s="383" t="n">
        <f aca="false">IFERROR(AE30*(1+INDEX(Inputs!$P$15:$P$25,MATCH('Cash Flows - Market'!AF$2,Inputs!$L$15:$L$25))/12),0)</f>
        <v>0</v>
      </c>
      <c r="AG30" s="383" t="n">
        <f aca="false">IFERROR(AF30*(1+INDEX(Inputs!$P$15:$P$25,MATCH('Cash Flows - Market'!AG$2,Inputs!$L$15:$L$25))/12),0)</f>
        <v>0</v>
      </c>
      <c r="AH30" s="383" t="n">
        <f aca="false">IFERROR(AG30*(1+INDEX(Inputs!$P$15:$P$25,MATCH('Cash Flows - Market'!AH$2,Inputs!$L$15:$L$25))/12),0)</f>
        <v>0</v>
      </c>
      <c r="AI30" s="383" t="n">
        <f aca="false">IFERROR(AH30*(1+INDEX(Inputs!$P$15:$P$25,MATCH('Cash Flows - Market'!AI$2,Inputs!$L$15:$L$25))/12),0)</f>
        <v>0</v>
      </c>
      <c r="AJ30" s="383" t="n">
        <f aca="false">IFERROR(AI30*(1+INDEX(Inputs!$P$15:$P$25,MATCH('Cash Flows - Market'!AJ$2,Inputs!$L$15:$L$25))/12),0)</f>
        <v>0</v>
      </c>
      <c r="AK30" s="383" t="n">
        <f aca="false">IFERROR(AJ30*(1+INDEX(Inputs!$P$15:$P$25,MATCH('Cash Flows - Market'!AK$2,Inputs!$L$15:$L$25))/12),0)</f>
        <v>0</v>
      </c>
      <c r="AL30" s="383" t="n">
        <f aca="false">IFERROR(AK30*(1+INDEX(Inputs!$P$15:$P$25,MATCH('Cash Flows - Market'!AL$2,Inputs!$L$15:$L$25))/12),0)</f>
        <v>0</v>
      </c>
      <c r="AM30" s="383" t="n">
        <f aca="false">IFERROR(AL30*(1+INDEX(Inputs!$P$15:$P$25,MATCH('Cash Flows - Market'!AM$2,Inputs!$L$15:$L$25))/12),0)</f>
        <v>0</v>
      </c>
      <c r="AN30" s="383" t="n">
        <f aca="false">IFERROR(AM30*(1+INDEX(Inputs!$P$15:$P$25,MATCH('Cash Flows - Market'!AN$2,Inputs!$L$15:$L$25))/12),0)</f>
        <v>0</v>
      </c>
      <c r="AO30" s="383" t="n">
        <f aca="false">IFERROR(AN30*(1+INDEX(Inputs!$P$15:$P$25,MATCH('Cash Flows - Market'!AO$2,Inputs!$L$15:$L$25))/12),0)</f>
        <v>0</v>
      </c>
      <c r="AP30" s="383" t="n">
        <f aca="false">IFERROR(AO30*(1+INDEX(Inputs!$P$15:$P$25,MATCH('Cash Flows - Market'!AP$2,Inputs!$L$15:$L$25))/12),0)</f>
        <v>0</v>
      </c>
      <c r="AQ30" s="383" t="n">
        <f aca="false">IFERROR(AP30*(1+INDEX(Inputs!$P$15:$P$25,MATCH('Cash Flows - Market'!AQ$2,Inputs!$L$15:$L$25))/12),0)</f>
        <v>0</v>
      </c>
      <c r="AR30" s="383" t="n">
        <f aca="false">IFERROR(AQ30*(1+INDEX(Inputs!$P$15:$P$25,MATCH('Cash Flows - Market'!AR$2,Inputs!$L$15:$L$25))/12),0)</f>
        <v>0</v>
      </c>
      <c r="AS30" s="383" t="n">
        <f aca="false">IFERROR(AR30*(1+INDEX(Inputs!$P$15:$P$25,MATCH('Cash Flows - Market'!AS$2,Inputs!$L$15:$L$25))/12),0)</f>
        <v>0</v>
      </c>
      <c r="AT30" s="383" t="n">
        <f aca="false">IFERROR(AS30*(1+INDEX(Inputs!$P$15:$P$25,MATCH('Cash Flows - Market'!AT$2,Inputs!$L$15:$L$25))/12),0)</f>
        <v>0</v>
      </c>
      <c r="AU30" s="383" t="n">
        <f aca="false">IFERROR(AT30*(1+INDEX(Inputs!$P$15:$P$25,MATCH('Cash Flows - Market'!AU$2,Inputs!$L$15:$L$25))/12),0)</f>
        <v>0</v>
      </c>
      <c r="AV30" s="383" t="n">
        <f aca="false">IFERROR(AU30*(1+INDEX(Inputs!$P$15:$P$25,MATCH('Cash Flows - Market'!AV$2,Inputs!$L$15:$L$25))/12),0)</f>
        <v>0</v>
      </c>
      <c r="AW30" s="383" t="n">
        <f aca="false">IFERROR(AV30*(1+INDEX(Inputs!$P$15:$P$25,MATCH('Cash Flows - Market'!AW$2,Inputs!$L$15:$L$25))/12),0)</f>
        <v>0</v>
      </c>
      <c r="AX30" s="383" t="n">
        <f aca="false">IFERROR(AW30*(1+INDEX(Inputs!$P$15:$P$25,MATCH('Cash Flows - Market'!AX$2,Inputs!$L$15:$L$25))/12),0)</f>
        <v>0</v>
      </c>
      <c r="AY30" s="383" t="n">
        <f aca="false">IFERROR(AX30*(1+INDEX(Inputs!$P$15:$P$25,MATCH('Cash Flows - Market'!AY$2,Inputs!$L$15:$L$25))/12),0)</f>
        <v>0</v>
      </c>
      <c r="AZ30" s="383" t="n">
        <f aca="false">IFERROR(AY30*(1+INDEX(Inputs!$P$15:$P$25,MATCH('Cash Flows - Market'!AZ$2,Inputs!$L$15:$L$25))/12),0)</f>
        <v>0</v>
      </c>
      <c r="BA30" s="383" t="n">
        <f aca="false">IFERROR(AZ30*(1+INDEX(Inputs!$P$15:$P$25,MATCH('Cash Flows - Market'!BA$2,Inputs!$L$15:$L$25))/12),0)</f>
        <v>0</v>
      </c>
      <c r="BB30" s="383" t="n">
        <f aca="false">IFERROR(BA30*(1+INDEX(Inputs!$P$15:$P$25,MATCH('Cash Flows - Market'!BB$2,Inputs!$L$15:$L$25))/12),0)</f>
        <v>0</v>
      </c>
      <c r="BC30" s="383" t="n">
        <f aca="false">IFERROR(BB30*(1+INDEX(Inputs!$P$15:$P$25,MATCH('Cash Flows - Market'!BC$2,Inputs!$L$15:$L$25))/12),0)</f>
        <v>0</v>
      </c>
      <c r="BD30" s="383" t="n">
        <f aca="false">IFERROR(BC30*(1+INDEX(Inputs!$P$15:$P$25,MATCH('Cash Flows - Market'!BD$2,Inputs!$L$15:$L$25))/12),0)</f>
        <v>0</v>
      </c>
      <c r="BE30" s="383" t="n">
        <f aca="false">IFERROR(BD30*(1+INDEX(Inputs!$P$15:$P$25,MATCH('Cash Flows - Market'!BE$2,Inputs!$L$15:$L$25))/12),0)</f>
        <v>0</v>
      </c>
      <c r="BF30" s="383" t="n">
        <f aca="false">IFERROR(BE30*(1+INDEX(Inputs!$P$15:$P$25,MATCH('Cash Flows - Market'!BF$2,Inputs!$L$15:$L$25))/12),0)</f>
        <v>0</v>
      </c>
      <c r="BG30" s="383" t="n">
        <f aca="false">IFERROR(BF30*(1+INDEX(Inputs!$P$15:$P$25,MATCH('Cash Flows - Market'!BG$2,Inputs!$L$15:$L$25))/12),0)</f>
        <v>0</v>
      </c>
      <c r="BH30" s="383" t="n">
        <f aca="false">IFERROR(BG30*(1+INDEX(Inputs!$P$15:$P$25,MATCH('Cash Flows - Market'!BH$2,Inputs!$L$15:$L$25))/12),0)</f>
        <v>0</v>
      </c>
      <c r="BI30" s="383" t="n">
        <f aca="false">IFERROR(BH30*(1+INDEX(Inputs!$P$15:$P$25,MATCH('Cash Flows - Market'!BI$2,Inputs!$L$15:$L$25))/12),0)</f>
        <v>0</v>
      </c>
      <c r="BJ30" s="383" t="n">
        <f aca="false">IFERROR(BI30*(1+INDEX(Inputs!$P$15:$P$25,MATCH('Cash Flows - Market'!BJ$2,Inputs!$L$15:$L$25))/12),0)</f>
        <v>0</v>
      </c>
      <c r="BK30" s="383" t="n">
        <f aca="false">IFERROR(BJ30*(1+INDEX(Inputs!$P$15:$P$25,MATCH('Cash Flows - Market'!BK$2,Inputs!$L$15:$L$25))/12),0)</f>
        <v>0</v>
      </c>
      <c r="BL30" s="383" t="n">
        <f aca="false">IFERROR(BK30*(1+INDEX(Inputs!$P$15:$P$25,MATCH('Cash Flows - Market'!BL$2,Inputs!$L$15:$L$25))/12),0)</f>
        <v>0</v>
      </c>
      <c r="BM30" s="383" t="n">
        <f aca="false">IFERROR(BL30*(1+INDEX(Inputs!$P$15:$P$25,MATCH('Cash Flows - Market'!BM$2,Inputs!$L$15:$L$25))/12),0)</f>
        <v>0</v>
      </c>
      <c r="BN30" s="383" t="n">
        <f aca="false">IFERROR(BM30*(1+INDEX(Inputs!$P$15:$P$25,MATCH('Cash Flows - Market'!BN$2,Inputs!$L$15:$L$25))/12),0)</f>
        <v>0</v>
      </c>
      <c r="BO30" s="383" t="n">
        <f aca="false">IFERROR(BN30*(1+INDEX(Inputs!$P$15:$P$25,MATCH('Cash Flows - Market'!BO$2,Inputs!$L$15:$L$25))/12),0)</f>
        <v>0</v>
      </c>
      <c r="BP30" s="383" t="n">
        <f aca="false">IFERROR(BO30*(1+INDEX(Inputs!$P$15:$P$25,MATCH('Cash Flows - Market'!BP$2,Inputs!$L$15:$L$25))/12),0)</f>
        <v>0</v>
      </c>
      <c r="BQ30" s="383" t="n">
        <f aca="false">IFERROR(BP30*(1+INDEX(Inputs!$P$15:$P$25,MATCH('Cash Flows - Market'!BQ$2,Inputs!$L$15:$L$25))/12),0)</f>
        <v>0</v>
      </c>
      <c r="BR30" s="383" t="n">
        <f aca="false">IFERROR(BQ30*(1+INDEX(Inputs!$P$15:$P$25,MATCH('Cash Flows - Market'!BR$2,Inputs!$L$15:$L$25))/12),0)</f>
        <v>0</v>
      </c>
      <c r="BS30" s="383" t="n">
        <f aca="false">IFERROR(BR30*(1+INDEX(Inputs!$P$15:$P$25,MATCH('Cash Flows - Market'!BS$2,Inputs!$L$15:$L$25))/12),0)</f>
        <v>0</v>
      </c>
      <c r="BT30" s="383" t="n">
        <f aca="false">IFERROR(BS30*(1+INDEX(Inputs!$P$15:$P$25,MATCH('Cash Flows - Market'!BT$2,Inputs!$L$15:$L$25))/12),0)</f>
        <v>0</v>
      </c>
      <c r="BU30" s="383" t="n">
        <f aca="false">IFERROR(BT30*(1+INDEX(Inputs!$P$15:$P$25,MATCH('Cash Flows - Market'!BU$2,Inputs!$L$15:$L$25))/12),0)</f>
        <v>0</v>
      </c>
      <c r="BV30" s="383" t="n">
        <f aca="false">IFERROR(BU30*(1+INDEX(Inputs!$P$15:$P$25,MATCH('Cash Flows - Market'!BV$2,Inputs!$L$15:$L$25))/12),0)</f>
        <v>0</v>
      </c>
      <c r="BW30" s="383" t="n">
        <f aca="false">IFERROR(BV30*(1+INDEX(Inputs!$P$15:$P$25,MATCH('Cash Flows - Market'!BW$2,Inputs!$L$15:$L$25))/12),0)</f>
        <v>0</v>
      </c>
      <c r="BX30" s="383" t="n">
        <f aca="false">IFERROR(BW30*(1+INDEX(Inputs!$P$15:$P$25,MATCH('Cash Flows - Market'!BX$2,Inputs!$L$15:$L$25))/12),0)</f>
        <v>0</v>
      </c>
      <c r="BY30" s="383" t="n">
        <f aca="false">IFERROR(BX30*(1+INDEX(Inputs!$P$15:$P$25,MATCH('Cash Flows - Market'!BY$2,Inputs!$L$15:$L$25))/12),0)</f>
        <v>0</v>
      </c>
      <c r="BZ30" s="383" t="n">
        <f aca="false">IFERROR(BY30*(1+INDEX(Inputs!$P$15:$P$25,MATCH('Cash Flows - Market'!BZ$2,Inputs!$L$15:$L$25))/12),0)</f>
        <v>0</v>
      </c>
      <c r="CA30" s="383" t="n">
        <f aca="false">IFERROR(BZ30*(1+INDEX(Inputs!$P$15:$P$25,MATCH('Cash Flows - Market'!CA$2,Inputs!$L$15:$L$25))/12),0)</f>
        <v>0</v>
      </c>
      <c r="CB30" s="383" t="n">
        <f aca="false">IFERROR(CA30*(1+INDEX(Inputs!$P$15:$P$25,MATCH('Cash Flows - Market'!CB$2,Inputs!$L$15:$L$25))/12),0)</f>
        <v>0</v>
      </c>
      <c r="CC30" s="383" t="n">
        <f aca="false">IFERROR(CB30*(1+INDEX(Inputs!$P$15:$P$25,MATCH('Cash Flows - Market'!CC$2,Inputs!$L$15:$L$25))/12),0)</f>
        <v>0</v>
      </c>
      <c r="CD30" s="383" t="n">
        <f aca="false">IFERROR(CC30*(1+INDEX(Inputs!$P$15:$P$25,MATCH('Cash Flows - Market'!CD$2,Inputs!$L$15:$L$25))/12),0)</f>
        <v>0</v>
      </c>
      <c r="CE30" s="383" t="n">
        <f aca="false">IFERROR(CD30*(1+INDEX(Inputs!$P$15:$P$25,MATCH('Cash Flows - Market'!CE$2,Inputs!$L$15:$L$25))/12),0)</f>
        <v>0</v>
      </c>
      <c r="CF30" s="383" t="n">
        <f aca="false">IFERROR(CE30*(1+INDEX(Inputs!$P$15:$P$25,MATCH('Cash Flows - Market'!CF$2,Inputs!$L$15:$L$25))/12),0)</f>
        <v>0</v>
      </c>
      <c r="CG30" s="383" t="n">
        <f aca="false">IFERROR(CF30*(1+INDEX(Inputs!$P$15:$P$25,MATCH('Cash Flows - Market'!CG$2,Inputs!$L$15:$L$25))/12),0)</f>
        <v>0</v>
      </c>
      <c r="CH30" s="383" t="n">
        <f aca="false">IFERROR(CG30*(1+INDEX(Inputs!$P$15:$P$25,MATCH('Cash Flows - Market'!CH$2,Inputs!$L$15:$L$25))/12),0)</f>
        <v>0</v>
      </c>
      <c r="CI30" s="383" t="n">
        <f aca="false">IFERROR(CH30*(1+INDEX(Inputs!$P$15:$P$25,MATCH('Cash Flows - Market'!CI$2,Inputs!$L$15:$L$25))/12),0)</f>
        <v>0</v>
      </c>
      <c r="CJ30" s="383" t="n">
        <f aca="false">IFERROR(CI30*(1+INDEX(Inputs!$P$15:$P$25,MATCH('Cash Flows - Market'!CJ$2,Inputs!$L$15:$L$25))/12),0)</f>
        <v>0</v>
      </c>
      <c r="CK30" s="383" t="n">
        <f aca="false">IFERROR(CJ30*(1+INDEX(Inputs!$P$15:$P$25,MATCH('Cash Flows - Market'!CK$2,Inputs!$L$15:$L$25))/12),0)</f>
        <v>0</v>
      </c>
      <c r="CL30" s="383" t="n">
        <f aca="false">IFERROR(CK30*(1+INDEX(Inputs!$P$15:$P$25,MATCH('Cash Flows - Market'!CL$2,Inputs!$L$15:$L$25))/12),0)</f>
        <v>0</v>
      </c>
      <c r="CM30" s="383" t="n">
        <f aca="false">IFERROR(CL30*(1+INDEX(Inputs!$P$15:$P$25,MATCH('Cash Flows - Market'!CM$2,Inputs!$L$15:$L$25))/12),0)</f>
        <v>0</v>
      </c>
      <c r="CN30" s="383" t="n">
        <f aca="false">IFERROR(CM30*(1+INDEX(Inputs!$P$15:$P$25,MATCH('Cash Flows - Market'!CN$2,Inputs!$L$15:$L$25))/12),0)</f>
        <v>0</v>
      </c>
      <c r="CO30" s="383" t="n">
        <f aca="false">IFERROR(CN30*(1+INDEX(Inputs!$P$15:$P$25,MATCH('Cash Flows - Market'!CO$2,Inputs!$L$15:$L$25))/12),0)</f>
        <v>0</v>
      </c>
      <c r="CP30" s="383" t="n">
        <f aca="false">IFERROR(CO30*(1+INDEX(Inputs!$P$15:$P$25,MATCH('Cash Flows - Market'!CP$2,Inputs!$L$15:$L$25))/12),0)</f>
        <v>0</v>
      </c>
      <c r="CQ30" s="383" t="n">
        <f aca="false">IFERROR(CP30*(1+INDEX(Inputs!$P$15:$P$25,MATCH('Cash Flows - Market'!CQ$2,Inputs!$L$15:$L$25))/12),0)</f>
        <v>0</v>
      </c>
      <c r="CR30" s="383" t="n">
        <f aca="false">IFERROR(CQ30*(1+INDEX(Inputs!$P$15:$P$25,MATCH('Cash Flows - Market'!CR$2,Inputs!$L$15:$L$25))/12),0)</f>
        <v>0</v>
      </c>
      <c r="CS30" s="383" t="n">
        <f aca="false">IFERROR(CR30*(1+INDEX(Inputs!$P$15:$P$25,MATCH('Cash Flows - Market'!CS$2,Inputs!$L$15:$L$25))/12),0)</f>
        <v>0</v>
      </c>
      <c r="CT30" s="383" t="n">
        <f aca="false">IFERROR(CS30*(1+INDEX(Inputs!$P$15:$P$25,MATCH('Cash Flows - Market'!CT$2,Inputs!$L$15:$L$25))/12),0)</f>
        <v>0</v>
      </c>
      <c r="CU30" s="383" t="n">
        <f aca="false">IFERROR(CT30*(1+INDEX(Inputs!$P$15:$P$25,MATCH('Cash Flows - Market'!CU$2,Inputs!$L$15:$L$25))/12),0)</f>
        <v>0</v>
      </c>
      <c r="CV30" s="383" t="n">
        <f aca="false">IFERROR(CU30*(1+INDEX(Inputs!$P$15:$P$25,MATCH('Cash Flows - Market'!CV$2,Inputs!$L$15:$L$25))/12),0)</f>
        <v>0</v>
      </c>
      <c r="CW30" s="383" t="n">
        <f aca="false">IFERROR(CV30*(1+INDEX(Inputs!$P$15:$P$25,MATCH('Cash Flows - Market'!CW$2,Inputs!$L$15:$L$25))/12),0)</f>
        <v>0</v>
      </c>
      <c r="CX30" s="383" t="n">
        <f aca="false">IFERROR(CW30*(1+INDEX(Inputs!$P$15:$P$25,MATCH('Cash Flows - Market'!CX$2,Inputs!$L$15:$L$25))/12),0)</f>
        <v>0</v>
      </c>
      <c r="CY30" s="383" t="n">
        <f aca="false">IFERROR(CX30*(1+INDEX(Inputs!$P$15:$P$25,MATCH('Cash Flows - Market'!CY$2,Inputs!$L$15:$L$25))/12),0)</f>
        <v>0</v>
      </c>
      <c r="CZ30" s="383" t="n">
        <f aca="false">IFERROR(CY30*(1+INDEX(Inputs!$P$15:$P$25,MATCH('Cash Flows - Market'!CZ$2,Inputs!$L$15:$L$25))/12),0)</f>
        <v>0</v>
      </c>
      <c r="DA30" s="383" t="n">
        <f aca="false">IFERROR(CZ30*(1+INDEX(Inputs!$P$15:$P$25,MATCH('Cash Flows - Market'!DA$2,Inputs!$L$15:$L$25))/12),0)</f>
        <v>0</v>
      </c>
      <c r="DB30" s="383" t="n">
        <f aca="false">IFERROR(DA30*(1+INDEX(Inputs!$P$15:$P$25,MATCH('Cash Flows - Market'!DB$2,Inputs!$L$15:$L$25))/12),0)</f>
        <v>0</v>
      </c>
      <c r="DC30" s="383" t="n">
        <f aca="false">IFERROR(DB30*(1+INDEX(Inputs!$P$15:$P$25,MATCH('Cash Flows - Market'!DC$2,Inputs!$L$15:$L$25))/12),0)</f>
        <v>0</v>
      </c>
      <c r="DD30" s="383" t="n">
        <f aca="false">IFERROR(DC30*(1+INDEX(Inputs!$P$15:$P$25,MATCH('Cash Flows - Market'!DD$2,Inputs!$L$15:$L$25))/12),0)</f>
        <v>0</v>
      </c>
      <c r="DE30" s="383" t="n">
        <f aca="false">IFERROR(DD30*(1+INDEX(Inputs!$P$15:$P$25,MATCH('Cash Flows - Market'!DE$2,Inputs!$L$15:$L$25))/12),0)</f>
        <v>0</v>
      </c>
      <c r="DF30" s="383" t="n">
        <f aca="false">IFERROR(DE30*(1+INDEX(Inputs!$P$15:$P$25,MATCH('Cash Flows - Market'!DF$2,Inputs!$L$15:$L$25))/12),0)</f>
        <v>0</v>
      </c>
      <c r="DG30" s="383" t="n">
        <f aca="false">IFERROR(DF30*(1+INDEX(Inputs!$P$15:$P$25,MATCH('Cash Flows - Market'!DG$2,Inputs!$L$15:$L$25))/12),0)</f>
        <v>0</v>
      </c>
      <c r="DH30" s="383" t="n">
        <f aca="false">IFERROR(DG30*(1+INDEX(Inputs!$P$15:$P$25,MATCH('Cash Flows - Market'!DH$2,Inputs!$L$15:$L$25))/12),0)</f>
        <v>0</v>
      </c>
      <c r="DI30" s="383" t="n">
        <f aca="false">IFERROR(DH30*(1+INDEX(Inputs!$P$15:$P$25,MATCH('Cash Flows - Market'!DI$2,Inputs!$L$15:$L$25))/12),0)</f>
        <v>0</v>
      </c>
      <c r="DJ30" s="383" t="n">
        <f aca="false">IFERROR(DI30*(1+INDEX(Inputs!$P$15:$P$25,MATCH('Cash Flows - Market'!DJ$2,Inputs!$L$15:$L$25))/12),0)</f>
        <v>0</v>
      </c>
      <c r="DK30" s="383" t="n">
        <f aca="false">IFERROR(DJ30*(1+INDEX(Inputs!$P$15:$P$25,MATCH('Cash Flows - Market'!DK$2,Inputs!$L$15:$L$25))/12),0)</f>
        <v>0</v>
      </c>
      <c r="DL30" s="383" t="n">
        <f aca="false">IFERROR(DK30*(1+INDEX(Inputs!$P$15:$P$25,MATCH('Cash Flows - Market'!DL$2,Inputs!$L$15:$L$25))/12),0)</f>
        <v>0</v>
      </c>
      <c r="DM30" s="383" t="n">
        <f aca="false">IFERROR(DL30*(1+INDEX(Inputs!$P$15:$P$25,MATCH('Cash Flows - Market'!DM$2,Inputs!$L$15:$L$25))/12),0)</f>
        <v>0</v>
      </c>
      <c r="DN30" s="383" t="n">
        <f aca="false">IFERROR(DM30*(1+INDEX(Inputs!$P$15:$P$25,MATCH('Cash Flows - Market'!DN$2,Inputs!$L$15:$L$25))/12),0)</f>
        <v>0</v>
      </c>
      <c r="DO30" s="383" t="n">
        <f aca="false">IFERROR(DN30*(1+INDEX(Inputs!$P$15:$P$25,MATCH('Cash Flows - Market'!DO$2,Inputs!$L$15:$L$25))/12),0)</f>
        <v>0</v>
      </c>
      <c r="DP30" s="383" t="n">
        <f aca="false">IFERROR(DO30*(1+INDEX(Inputs!$P$15:$P$25,MATCH('Cash Flows - Market'!DP$2,Inputs!$L$15:$L$25))/12),0)</f>
        <v>0</v>
      </c>
      <c r="DQ30" s="383" t="n">
        <f aca="false">IFERROR(DP30*(1+INDEX(Inputs!$P$15:$P$25,MATCH('Cash Flows - Market'!DQ$2,Inputs!$L$15:$L$25))/12),0)</f>
        <v>0</v>
      </c>
      <c r="DR30" s="383" t="n">
        <f aca="false">IFERROR(DQ30*(1+INDEX(Inputs!$P$15:$P$25,MATCH('Cash Flows - Market'!DR$2,Inputs!$L$15:$L$25))/12),0)</f>
        <v>0</v>
      </c>
      <c r="DS30" s="383" t="n">
        <f aca="false">IFERROR(DR30*(1+INDEX(Inputs!$P$15:$P$25,MATCH('Cash Flows - Market'!DS$2,Inputs!$L$15:$L$25))/12),0)</f>
        <v>0</v>
      </c>
      <c r="DT30" s="383" t="n">
        <f aca="false">IFERROR(DS30*(1+INDEX(Inputs!$P$15:$P$25,MATCH('Cash Flows - Market'!DT$2,Inputs!$L$15:$L$25))/12),0)</f>
        <v>0</v>
      </c>
      <c r="DU30" s="383" t="n">
        <f aca="false">IFERROR(DT30*(1+INDEX(Inputs!$P$15:$P$25,MATCH('Cash Flows - Market'!DU$2,Inputs!$L$15:$L$25))/12),0)</f>
        <v>0</v>
      </c>
      <c r="DV30" s="383" t="n">
        <f aca="false">IFERROR(DU30*(1+INDEX(Inputs!$P$15:$P$25,MATCH('Cash Flows - Market'!DV$2,Inputs!$L$15:$L$25))/12),0)</f>
        <v>0</v>
      </c>
      <c r="DW30" s="383" t="n">
        <f aca="false">IFERROR(DV30*(1+INDEX(Inputs!$P$15:$P$25,MATCH('Cash Flows - Market'!DW$2,Inputs!$L$15:$L$25))/12),0)</f>
        <v>0</v>
      </c>
      <c r="DX30" s="383" t="n">
        <f aca="false">IFERROR(DW30*(1+INDEX(Inputs!$P$15:$P$25,MATCH('Cash Flows - Market'!DX$2,Inputs!$L$15:$L$25))/12),0)</f>
        <v>0</v>
      </c>
      <c r="DY30" s="383" t="n">
        <f aca="false">IFERROR(DX30*(1+INDEX(Inputs!$P$15:$P$25,MATCH('Cash Flows - Market'!DY$2,Inputs!$L$15:$L$25))/12),0)</f>
        <v>0</v>
      </c>
      <c r="DZ30" s="383" t="n">
        <f aca="false">IFERROR(DY30*(1+INDEX(Inputs!$P$15:$P$25,MATCH('Cash Flows - Market'!DZ$2,Inputs!$L$15:$L$25))/12),0)</f>
        <v>0</v>
      </c>
      <c r="EA30" s="383" t="n">
        <f aca="false">IFERROR(DZ30*(1+INDEX(Inputs!$P$15:$P$25,MATCH('Cash Flows - Market'!EA$2,Inputs!$L$15:$L$25))/12),0)</f>
        <v>0</v>
      </c>
      <c r="EB30" s="383" t="n">
        <f aca="false">IFERROR(EA30*(1+INDEX(Inputs!$P$15:$P$25,MATCH('Cash Flows - Market'!EB$2,Inputs!$L$15:$L$25))/12),0)</f>
        <v>0</v>
      </c>
      <c r="EC30" s="383" t="n">
        <f aca="false">IFERROR(EB30*(1+INDEX(Inputs!$P$15:$P$25,MATCH('Cash Flows - Market'!EC$2,Inputs!$L$15:$L$25))/12),0)</f>
        <v>0</v>
      </c>
      <c r="ED30" s="383" t="n">
        <f aca="false">IFERROR(EC30*(1+INDEX(Inputs!$P$15:$P$25,MATCH('Cash Flows - Market'!ED$2,Inputs!$L$15:$L$25))/12),0)</f>
        <v>0</v>
      </c>
      <c r="EE30" s="383" t="n">
        <f aca="false">IFERROR(ED30*(1+INDEX(Inputs!$P$15:$P$25,MATCH('Cash Flows - Market'!EE$2,Inputs!$L$15:$L$25))/12),0)</f>
        <v>0</v>
      </c>
      <c r="EF30" s="383" t="n">
        <f aca="false">IFERROR(EE30*(1+INDEX(Inputs!$P$15:$P$25,MATCH('Cash Flows - Market'!EF$2,Inputs!$L$15:$L$25))/12),0)</f>
        <v>0</v>
      </c>
      <c r="EG30" s="383" t="n">
        <f aca="false">IFERROR(EF30*(1+INDEX(Inputs!$P$15:$P$25,MATCH('Cash Flows - Market'!EG$2,Inputs!$L$15:$L$25))/12),0)</f>
        <v>0</v>
      </c>
      <c r="EH30" s="383" t="n">
        <f aca="false">IFERROR(EG30*(1+INDEX(Inputs!$P$15:$P$25,MATCH('Cash Flows - Market'!EH$2,Inputs!$L$15:$L$25))/12),0)</f>
        <v>0</v>
      </c>
      <c r="EI30" s="383" t="n">
        <f aca="false">IFERROR(EH30*(1+INDEX(Inputs!$P$15:$P$25,MATCH('Cash Flows - Market'!EI$2,Inputs!$L$15:$L$25))/12),0)</f>
        <v>0</v>
      </c>
      <c r="EJ30" s="383" t="n">
        <f aca="false">IFERROR(EI30*(1+INDEX(Inputs!$P$15:$P$25,MATCH('Cash Flows - Market'!EJ$2,Inputs!$L$15:$L$25))/12),0)</f>
        <v>0</v>
      </c>
      <c r="EK30" s="383" t="n">
        <f aca="false">IFERROR(EJ30*(1+INDEX(Inputs!$P$15:$P$25,MATCH('Cash Flows - Market'!EK$2,Inputs!$L$15:$L$25))/12),0)</f>
        <v>0</v>
      </c>
      <c r="EL30" s="383" t="n">
        <f aca="false">IFERROR(EK30*(1+INDEX(Inputs!$P$15:$P$25,MATCH('Cash Flows - Market'!EL$2,Inputs!$L$15:$L$25))/12),0)</f>
        <v>0</v>
      </c>
      <c r="EM30" s="383" t="n">
        <f aca="false">IFERROR(EL30*(1+INDEX(Inputs!$P$15:$P$25,MATCH('Cash Flows - Market'!EM$2,Inputs!$L$15:$L$25))/12),0)</f>
        <v>0</v>
      </c>
      <c r="EN30" s="383" t="n">
        <f aca="false">IFERROR(EM30*(1+INDEX(Inputs!$P$15:$P$25,MATCH('Cash Flows - Market'!EN$2,Inputs!$L$15:$L$25))/12),0)</f>
        <v>0</v>
      </c>
      <c r="EO30" s="383" t="n">
        <f aca="false">IFERROR(EN30*(1+INDEX(Inputs!$P$15:$P$25,MATCH('Cash Flows - Market'!EO$2,Inputs!$L$15:$L$25))/12),0)</f>
        <v>0</v>
      </c>
      <c r="EP30" s="383" t="n">
        <f aca="false">IFERROR(EO30*(1+INDEX(Inputs!$P$15:$P$25,MATCH('Cash Flows - Market'!EP$2,Inputs!$L$15:$L$25))/12),0)</f>
        <v>0</v>
      </c>
      <c r="EQ30" s="383" t="n">
        <f aca="false">IFERROR(EP30*(1+INDEX(Inputs!$P$15:$P$25,MATCH('Cash Flows - Market'!EQ$2,Inputs!$L$15:$L$25))/12),0)</f>
        <v>0</v>
      </c>
      <c r="ER30" s="383" t="n">
        <f aca="false">IFERROR(EQ30*(1+INDEX(Inputs!$P$15:$P$25,MATCH('Cash Flows - Market'!ER$2,Inputs!$L$15:$L$25))/12),0)</f>
        <v>0</v>
      </c>
      <c r="ES30" s="383" t="n">
        <f aca="false">IFERROR(ER30*(1+INDEX(Inputs!$P$15:$P$25,MATCH('Cash Flows - Market'!ES$2,Inputs!$L$15:$L$25))/12),0)</f>
        <v>0</v>
      </c>
      <c r="ET30" s="383" t="n">
        <f aca="false">IFERROR(ES30*(1+INDEX(Inputs!$P$15:$P$25,MATCH('Cash Flows - Market'!ET$2,Inputs!$L$15:$L$25))/12),0)</f>
        <v>0</v>
      </c>
      <c r="EU30" s="383" t="n">
        <f aca="false">IFERROR(ET30*(1+INDEX(Inputs!$P$15:$P$25,MATCH('Cash Flows - Market'!EU$2,Inputs!$L$15:$L$25))/12),0)</f>
        <v>0</v>
      </c>
      <c r="EV30" s="383" t="n">
        <f aca="false">IFERROR(EU30*(1+INDEX(Inputs!$P$15:$P$25,MATCH('Cash Flows - Market'!EV$2,Inputs!$L$15:$L$25))/12),0)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Market'!V$2,Inputs!$L$15:$L$25))/12),0)</f>
        <v>0</v>
      </c>
      <c r="W31" s="383" t="n">
        <f aca="false">IFERROR(V31*(1+INDEX(Inputs!$P$15:$P$25,MATCH('Cash Flows - Market'!W$2,Inputs!$L$15:$L$25))/12),0)</f>
        <v>0</v>
      </c>
      <c r="X31" s="383" t="n">
        <f aca="false">IFERROR(W31*(1+INDEX(Inputs!$P$15:$P$25,MATCH('Cash Flows - Market'!X$2,Inputs!$L$15:$L$25))/12),0)</f>
        <v>0</v>
      </c>
      <c r="Y31" s="383" t="n">
        <f aca="false">IFERROR(X31*(1+INDEX(Inputs!$P$15:$P$25,MATCH('Cash Flows - Market'!Y$2,Inputs!$L$15:$L$25))/12),0)</f>
        <v>0</v>
      </c>
      <c r="Z31" s="383" t="n">
        <f aca="false">IFERROR(Y31*(1+INDEX(Inputs!$P$15:$P$25,MATCH('Cash Flows - Market'!Z$2,Inputs!$L$15:$L$25))/12),0)</f>
        <v>0</v>
      </c>
      <c r="AA31" s="383" t="n">
        <f aca="false">IFERROR(Z31*(1+INDEX(Inputs!$P$15:$P$25,MATCH('Cash Flows - Market'!AA$2,Inputs!$L$15:$L$25))/12),0)</f>
        <v>0</v>
      </c>
      <c r="AB31" s="383" t="n">
        <f aca="false">IFERROR(AA31*(1+INDEX(Inputs!$P$15:$P$25,MATCH('Cash Flows - Market'!AB$2,Inputs!$L$15:$L$25))/12),0)</f>
        <v>0</v>
      </c>
      <c r="AC31" s="383" t="n">
        <f aca="false">IFERROR(AB31*(1+INDEX(Inputs!$P$15:$P$25,MATCH('Cash Flows - Market'!AC$2,Inputs!$L$15:$L$25))/12),0)</f>
        <v>0</v>
      </c>
      <c r="AD31" s="383" t="n">
        <f aca="false">IFERROR(AC31*(1+INDEX(Inputs!$P$15:$P$25,MATCH('Cash Flows - Market'!AD$2,Inputs!$L$15:$L$25))/12),0)</f>
        <v>0</v>
      </c>
      <c r="AE31" s="383" t="n">
        <f aca="false">IFERROR(AD31*(1+INDEX(Inputs!$P$15:$P$25,MATCH('Cash Flows - Market'!AE$2,Inputs!$L$15:$L$25))/12),0)</f>
        <v>0</v>
      </c>
      <c r="AF31" s="383" t="n">
        <f aca="false">IFERROR(AE31*(1+INDEX(Inputs!$P$15:$P$25,MATCH('Cash Flows - Market'!AF$2,Inputs!$L$15:$L$25))/12),0)</f>
        <v>0</v>
      </c>
      <c r="AG31" s="383" t="n">
        <f aca="false">IFERROR(AF31*(1+INDEX(Inputs!$P$15:$P$25,MATCH('Cash Flows - Market'!AG$2,Inputs!$L$15:$L$25))/12),0)</f>
        <v>0</v>
      </c>
      <c r="AH31" s="383" t="n">
        <f aca="false">IFERROR(AG31*(1+INDEX(Inputs!$P$15:$P$25,MATCH('Cash Flows - Market'!AH$2,Inputs!$L$15:$L$25))/12),0)</f>
        <v>0</v>
      </c>
      <c r="AI31" s="383" t="n">
        <f aca="false">IFERROR(AH31*(1+INDEX(Inputs!$P$15:$P$25,MATCH('Cash Flows - Market'!AI$2,Inputs!$L$15:$L$25))/12),0)</f>
        <v>0</v>
      </c>
      <c r="AJ31" s="383" t="n">
        <f aca="false">IFERROR(AI31*(1+INDEX(Inputs!$P$15:$P$25,MATCH('Cash Flows - Market'!AJ$2,Inputs!$L$15:$L$25))/12),0)</f>
        <v>0</v>
      </c>
      <c r="AK31" s="383" t="n">
        <f aca="false">IFERROR(AJ31*(1+INDEX(Inputs!$P$15:$P$25,MATCH('Cash Flows - Market'!AK$2,Inputs!$L$15:$L$25))/12),0)</f>
        <v>0</v>
      </c>
      <c r="AL31" s="383" t="n">
        <f aca="false">IFERROR(AK31*(1+INDEX(Inputs!$P$15:$P$25,MATCH('Cash Flows - Market'!AL$2,Inputs!$L$15:$L$25))/12),0)</f>
        <v>0</v>
      </c>
      <c r="AM31" s="383" t="n">
        <f aca="false">IFERROR(AL31*(1+INDEX(Inputs!$P$15:$P$25,MATCH('Cash Flows - Market'!AM$2,Inputs!$L$15:$L$25))/12),0)</f>
        <v>0</v>
      </c>
      <c r="AN31" s="383" t="n">
        <f aca="false">IFERROR(AM31*(1+INDEX(Inputs!$P$15:$P$25,MATCH('Cash Flows - Market'!AN$2,Inputs!$L$15:$L$25))/12),0)</f>
        <v>0</v>
      </c>
      <c r="AO31" s="383" t="n">
        <f aca="false">IFERROR(AN31*(1+INDEX(Inputs!$P$15:$P$25,MATCH('Cash Flows - Market'!AO$2,Inputs!$L$15:$L$25))/12),0)</f>
        <v>0</v>
      </c>
      <c r="AP31" s="383" t="n">
        <f aca="false">IFERROR(AO31*(1+INDEX(Inputs!$P$15:$P$25,MATCH('Cash Flows - Market'!AP$2,Inputs!$L$15:$L$25))/12),0)</f>
        <v>0</v>
      </c>
      <c r="AQ31" s="383" t="n">
        <f aca="false">IFERROR(AP31*(1+INDEX(Inputs!$P$15:$P$25,MATCH('Cash Flows - Market'!AQ$2,Inputs!$L$15:$L$25))/12),0)</f>
        <v>0</v>
      </c>
      <c r="AR31" s="383" t="n">
        <f aca="false">IFERROR(AQ31*(1+INDEX(Inputs!$P$15:$P$25,MATCH('Cash Flows - Market'!AR$2,Inputs!$L$15:$L$25))/12),0)</f>
        <v>0</v>
      </c>
      <c r="AS31" s="383" t="n">
        <f aca="false">IFERROR(AR31*(1+INDEX(Inputs!$P$15:$P$25,MATCH('Cash Flows - Market'!AS$2,Inputs!$L$15:$L$25))/12),0)</f>
        <v>0</v>
      </c>
      <c r="AT31" s="383" t="n">
        <f aca="false">IFERROR(AS31*(1+INDEX(Inputs!$P$15:$P$25,MATCH('Cash Flows - Market'!AT$2,Inputs!$L$15:$L$25))/12),0)</f>
        <v>0</v>
      </c>
      <c r="AU31" s="383" t="n">
        <f aca="false">IFERROR(AT31*(1+INDEX(Inputs!$P$15:$P$25,MATCH('Cash Flows - Market'!AU$2,Inputs!$L$15:$L$25))/12),0)</f>
        <v>0</v>
      </c>
      <c r="AV31" s="383" t="n">
        <f aca="false">IFERROR(AU31*(1+INDEX(Inputs!$P$15:$P$25,MATCH('Cash Flows - Market'!AV$2,Inputs!$L$15:$L$25))/12),0)</f>
        <v>0</v>
      </c>
      <c r="AW31" s="383" t="n">
        <f aca="false">IFERROR(AV31*(1+INDEX(Inputs!$P$15:$P$25,MATCH('Cash Flows - Market'!AW$2,Inputs!$L$15:$L$25))/12),0)</f>
        <v>0</v>
      </c>
      <c r="AX31" s="383" t="n">
        <f aca="false">IFERROR(AW31*(1+INDEX(Inputs!$P$15:$P$25,MATCH('Cash Flows - Market'!AX$2,Inputs!$L$15:$L$25))/12),0)</f>
        <v>0</v>
      </c>
      <c r="AY31" s="383" t="n">
        <f aca="false">IFERROR(AX31*(1+INDEX(Inputs!$P$15:$P$25,MATCH('Cash Flows - Market'!AY$2,Inputs!$L$15:$L$25))/12),0)</f>
        <v>0</v>
      </c>
      <c r="AZ31" s="383" t="n">
        <f aca="false">IFERROR(AY31*(1+INDEX(Inputs!$P$15:$P$25,MATCH('Cash Flows - Market'!AZ$2,Inputs!$L$15:$L$25))/12),0)</f>
        <v>0</v>
      </c>
      <c r="BA31" s="383" t="n">
        <f aca="false">IFERROR(AZ31*(1+INDEX(Inputs!$P$15:$P$25,MATCH('Cash Flows - Market'!BA$2,Inputs!$L$15:$L$25))/12),0)</f>
        <v>0</v>
      </c>
      <c r="BB31" s="383" t="n">
        <f aca="false">IFERROR(BA31*(1+INDEX(Inputs!$P$15:$P$25,MATCH('Cash Flows - Market'!BB$2,Inputs!$L$15:$L$25))/12),0)</f>
        <v>0</v>
      </c>
      <c r="BC31" s="383" t="n">
        <f aca="false">IFERROR(BB31*(1+INDEX(Inputs!$P$15:$P$25,MATCH('Cash Flows - Market'!BC$2,Inputs!$L$15:$L$25))/12),0)</f>
        <v>0</v>
      </c>
      <c r="BD31" s="383" t="n">
        <f aca="false">IFERROR(BC31*(1+INDEX(Inputs!$P$15:$P$25,MATCH('Cash Flows - Market'!BD$2,Inputs!$L$15:$L$25))/12),0)</f>
        <v>0</v>
      </c>
      <c r="BE31" s="383" t="n">
        <f aca="false">IFERROR(BD31*(1+INDEX(Inputs!$P$15:$P$25,MATCH('Cash Flows - Market'!BE$2,Inputs!$L$15:$L$25))/12),0)</f>
        <v>0</v>
      </c>
      <c r="BF31" s="383" t="n">
        <f aca="false">IFERROR(BE31*(1+INDEX(Inputs!$P$15:$P$25,MATCH('Cash Flows - Market'!BF$2,Inputs!$L$15:$L$25))/12),0)</f>
        <v>0</v>
      </c>
      <c r="BG31" s="383" t="n">
        <f aca="false">IFERROR(BF31*(1+INDEX(Inputs!$P$15:$P$25,MATCH('Cash Flows - Market'!BG$2,Inputs!$L$15:$L$25))/12),0)</f>
        <v>0</v>
      </c>
      <c r="BH31" s="383" t="n">
        <f aca="false">IFERROR(BG31*(1+INDEX(Inputs!$P$15:$P$25,MATCH('Cash Flows - Market'!BH$2,Inputs!$L$15:$L$25))/12),0)</f>
        <v>0</v>
      </c>
      <c r="BI31" s="383" t="n">
        <f aca="false">IFERROR(BH31*(1+INDEX(Inputs!$P$15:$P$25,MATCH('Cash Flows - Market'!BI$2,Inputs!$L$15:$L$25))/12),0)</f>
        <v>0</v>
      </c>
      <c r="BJ31" s="383" t="n">
        <f aca="false">IFERROR(BI31*(1+INDEX(Inputs!$P$15:$P$25,MATCH('Cash Flows - Market'!BJ$2,Inputs!$L$15:$L$25))/12),0)</f>
        <v>0</v>
      </c>
      <c r="BK31" s="383" t="n">
        <f aca="false">IFERROR(BJ31*(1+INDEX(Inputs!$P$15:$P$25,MATCH('Cash Flows - Market'!BK$2,Inputs!$L$15:$L$25))/12),0)</f>
        <v>0</v>
      </c>
      <c r="BL31" s="383" t="n">
        <f aca="false">IFERROR(BK31*(1+INDEX(Inputs!$P$15:$P$25,MATCH('Cash Flows - Market'!BL$2,Inputs!$L$15:$L$25))/12),0)</f>
        <v>0</v>
      </c>
      <c r="BM31" s="383" t="n">
        <f aca="false">IFERROR(BL31*(1+INDEX(Inputs!$P$15:$P$25,MATCH('Cash Flows - Market'!BM$2,Inputs!$L$15:$L$25))/12),0)</f>
        <v>0</v>
      </c>
      <c r="BN31" s="383" t="n">
        <f aca="false">IFERROR(BM31*(1+INDEX(Inputs!$P$15:$P$25,MATCH('Cash Flows - Market'!BN$2,Inputs!$L$15:$L$25))/12),0)</f>
        <v>0</v>
      </c>
      <c r="BO31" s="383" t="n">
        <f aca="false">IFERROR(BN31*(1+INDEX(Inputs!$P$15:$P$25,MATCH('Cash Flows - Market'!BO$2,Inputs!$L$15:$L$25))/12),0)</f>
        <v>0</v>
      </c>
      <c r="BP31" s="383" t="n">
        <f aca="false">IFERROR(BO31*(1+INDEX(Inputs!$P$15:$P$25,MATCH('Cash Flows - Market'!BP$2,Inputs!$L$15:$L$25))/12),0)</f>
        <v>0</v>
      </c>
      <c r="BQ31" s="383" t="n">
        <f aca="false">IFERROR(BP31*(1+INDEX(Inputs!$P$15:$P$25,MATCH('Cash Flows - Market'!BQ$2,Inputs!$L$15:$L$25))/12),0)</f>
        <v>0</v>
      </c>
      <c r="BR31" s="383" t="n">
        <f aca="false">IFERROR(BQ31*(1+INDEX(Inputs!$P$15:$P$25,MATCH('Cash Flows - Market'!BR$2,Inputs!$L$15:$L$25))/12),0)</f>
        <v>0</v>
      </c>
      <c r="BS31" s="383" t="n">
        <f aca="false">IFERROR(BR31*(1+INDEX(Inputs!$P$15:$P$25,MATCH('Cash Flows - Market'!BS$2,Inputs!$L$15:$L$25))/12),0)</f>
        <v>0</v>
      </c>
      <c r="BT31" s="383" t="n">
        <f aca="false">IFERROR(BS31*(1+INDEX(Inputs!$P$15:$P$25,MATCH('Cash Flows - Market'!BT$2,Inputs!$L$15:$L$25))/12),0)</f>
        <v>0</v>
      </c>
      <c r="BU31" s="383" t="n">
        <f aca="false">IFERROR(BT31*(1+INDEX(Inputs!$P$15:$P$25,MATCH('Cash Flows - Market'!BU$2,Inputs!$L$15:$L$25))/12),0)</f>
        <v>0</v>
      </c>
      <c r="BV31" s="383" t="n">
        <f aca="false">IFERROR(BU31*(1+INDEX(Inputs!$P$15:$P$25,MATCH('Cash Flows - Market'!BV$2,Inputs!$L$15:$L$25))/12),0)</f>
        <v>0</v>
      </c>
      <c r="BW31" s="383" t="n">
        <f aca="false">IFERROR(BV31*(1+INDEX(Inputs!$P$15:$P$25,MATCH('Cash Flows - Market'!BW$2,Inputs!$L$15:$L$25))/12),0)</f>
        <v>0</v>
      </c>
      <c r="BX31" s="383" t="n">
        <f aca="false">IFERROR(BW31*(1+INDEX(Inputs!$P$15:$P$25,MATCH('Cash Flows - Market'!BX$2,Inputs!$L$15:$L$25))/12),0)</f>
        <v>0</v>
      </c>
      <c r="BY31" s="383" t="n">
        <f aca="false">IFERROR(BX31*(1+INDEX(Inputs!$P$15:$P$25,MATCH('Cash Flows - Market'!BY$2,Inputs!$L$15:$L$25))/12),0)</f>
        <v>0</v>
      </c>
      <c r="BZ31" s="383" t="n">
        <f aca="false">IFERROR(BY31*(1+INDEX(Inputs!$P$15:$P$25,MATCH('Cash Flows - Market'!BZ$2,Inputs!$L$15:$L$25))/12),0)</f>
        <v>0</v>
      </c>
      <c r="CA31" s="383" t="n">
        <f aca="false">IFERROR(BZ31*(1+INDEX(Inputs!$P$15:$P$25,MATCH('Cash Flows - Market'!CA$2,Inputs!$L$15:$L$25))/12),0)</f>
        <v>0</v>
      </c>
      <c r="CB31" s="383" t="n">
        <f aca="false">IFERROR(CA31*(1+INDEX(Inputs!$P$15:$P$25,MATCH('Cash Flows - Market'!CB$2,Inputs!$L$15:$L$25))/12),0)</f>
        <v>0</v>
      </c>
      <c r="CC31" s="383" t="n">
        <f aca="false">IFERROR(CB31*(1+INDEX(Inputs!$P$15:$P$25,MATCH('Cash Flows - Market'!CC$2,Inputs!$L$15:$L$25))/12),0)</f>
        <v>0</v>
      </c>
      <c r="CD31" s="383" t="n">
        <f aca="false">IFERROR(CC31*(1+INDEX(Inputs!$P$15:$P$25,MATCH('Cash Flows - Market'!CD$2,Inputs!$L$15:$L$25))/12),0)</f>
        <v>0</v>
      </c>
      <c r="CE31" s="383" t="n">
        <f aca="false">IFERROR(CD31*(1+INDEX(Inputs!$P$15:$P$25,MATCH('Cash Flows - Market'!CE$2,Inputs!$L$15:$L$25))/12),0)</f>
        <v>0</v>
      </c>
      <c r="CF31" s="383" t="n">
        <f aca="false">IFERROR(CE31*(1+INDEX(Inputs!$P$15:$P$25,MATCH('Cash Flows - Market'!CF$2,Inputs!$L$15:$L$25))/12),0)</f>
        <v>0</v>
      </c>
      <c r="CG31" s="383" t="n">
        <f aca="false">IFERROR(CF31*(1+INDEX(Inputs!$P$15:$P$25,MATCH('Cash Flows - Market'!CG$2,Inputs!$L$15:$L$25))/12),0)</f>
        <v>0</v>
      </c>
      <c r="CH31" s="383" t="n">
        <f aca="false">IFERROR(CG31*(1+INDEX(Inputs!$P$15:$P$25,MATCH('Cash Flows - Market'!CH$2,Inputs!$L$15:$L$25))/12),0)</f>
        <v>0</v>
      </c>
      <c r="CI31" s="383" t="n">
        <f aca="false">IFERROR(CH31*(1+INDEX(Inputs!$P$15:$P$25,MATCH('Cash Flows - Market'!CI$2,Inputs!$L$15:$L$25))/12),0)</f>
        <v>0</v>
      </c>
      <c r="CJ31" s="383" t="n">
        <f aca="false">IFERROR(CI31*(1+INDEX(Inputs!$P$15:$P$25,MATCH('Cash Flows - Market'!CJ$2,Inputs!$L$15:$L$25))/12),0)</f>
        <v>0</v>
      </c>
      <c r="CK31" s="383" t="n">
        <f aca="false">IFERROR(CJ31*(1+INDEX(Inputs!$P$15:$P$25,MATCH('Cash Flows - Market'!CK$2,Inputs!$L$15:$L$25))/12),0)</f>
        <v>0</v>
      </c>
      <c r="CL31" s="383" t="n">
        <f aca="false">IFERROR(CK31*(1+INDEX(Inputs!$P$15:$P$25,MATCH('Cash Flows - Market'!CL$2,Inputs!$L$15:$L$25))/12),0)</f>
        <v>0</v>
      </c>
      <c r="CM31" s="383" t="n">
        <f aca="false">IFERROR(CL31*(1+INDEX(Inputs!$P$15:$P$25,MATCH('Cash Flows - Market'!CM$2,Inputs!$L$15:$L$25))/12),0)</f>
        <v>0</v>
      </c>
      <c r="CN31" s="383" t="n">
        <f aca="false">IFERROR(CM31*(1+INDEX(Inputs!$P$15:$P$25,MATCH('Cash Flows - Market'!CN$2,Inputs!$L$15:$L$25))/12),0)</f>
        <v>0</v>
      </c>
      <c r="CO31" s="383" t="n">
        <f aca="false">IFERROR(CN31*(1+INDEX(Inputs!$P$15:$P$25,MATCH('Cash Flows - Market'!CO$2,Inputs!$L$15:$L$25))/12),0)</f>
        <v>0</v>
      </c>
      <c r="CP31" s="383" t="n">
        <f aca="false">IFERROR(CO31*(1+INDEX(Inputs!$P$15:$P$25,MATCH('Cash Flows - Market'!CP$2,Inputs!$L$15:$L$25))/12),0)</f>
        <v>0</v>
      </c>
      <c r="CQ31" s="383" t="n">
        <f aca="false">IFERROR(CP31*(1+INDEX(Inputs!$P$15:$P$25,MATCH('Cash Flows - Market'!CQ$2,Inputs!$L$15:$L$25))/12),0)</f>
        <v>0</v>
      </c>
      <c r="CR31" s="383" t="n">
        <f aca="false">IFERROR(CQ31*(1+INDEX(Inputs!$P$15:$P$25,MATCH('Cash Flows - Market'!CR$2,Inputs!$L$15:$L$25))/12),0)</f>
        <v>0</v>
      </c>
      <c r="CS31" s="383" t="n">
        <f aca="false">IFERROR(CR31*(1+INDEX(Inputs!$P$15:$P$25,MATCH('Cash Flows - Market'!CS$2,Inputs!$L$15:$L$25))/12),0)</f>
        <v>0</v>
      </c>
      <c r="CT31" s="383" t="n">
        <f aca="false">IFERROR(CS31*(1+INDEX(Inputs!$P$15:$P$25,MATCH('Cash Flows - Market'!CT$2,Inputs!$L$15:$L$25))/12),0)</f>
        <v>0</v>
      </c>
      <c r="CU31" s="383" t="n">
        <f aca="false">IFERROR(CT31*(1+INDEX(Inputs!$P$15:$P$25,MATCH('Cash Flows - Market'!CU$2,Inputs!$L$15:$L$25))/12),0)</f>
        <v>0</v>
      </c>
      <c r="CV31" s="383" t="n">
        <f aca="false">IFERROR(CU31*(1+INDEX(Inputs!$P$15:$P$25,MATCH('Cash Flows - Market'!CV$2,Inputs!$L$15:$L$25))/12),0)</f>
        <v>0</v>
      </c>
      <c r="CW31" s="383" t="n">
        <f aca="false">IFERROR(CV31*(1+INDEX(Inputs!$P$15:$P$25,MATCH('Cash Flows - Market'!CW$2,Inputs!$L$15:$L$25))/12),0)</f>
        <v>0</v>
      </c>
      <c r="CX31" s="383" t="n">
        <f aca="false">IFERROR(CW31*(1+INDEX(Inputs!$P$15:$P$25,MATCH('Cash Flows - Market'!CX$2,Inputs!$L$15:$L$25))/12),0)</f>
        <v>0</v>
      </c>
      <c r="CY31" s="383" t="n">
        <f aca="false">IFERROR(CX31*(1+INDEX(Inputs!$P$15:$P$25,MATCH('Cash Flows - Market'!CY$2,Inputs!$L$15:$L$25))/12),0)</f>
        <v>0</v>
      </c>
      <c r="CZ31" s="383" t="n">
        <f aca="false">IFERROR(CY31*(1+INDEX(Inputs!$P$15:$P$25,MATCH('Cash Flows - Market'!CZ$2,Inputs!$L$15:$L$25))/12),0)</f>
        <v>0</v>
      </c>
      <c r="DA31" s="383" t="n">
        <f aca="false">IFERROR(CZ31*(1+INDEX(Inputs!$P$15:$P$25,MATCH('Cash Flows - Market'!DA$2,Inputs!$L$15:$L$25))/12),0)</f>
        <v>0</v>
      </c>
      <c r="DB31" s="383" t="n">
        <f aca="false">IFERROR(DA31*(1+INDEX(Inputs!$P$15:$P$25,MATCH('Cash Flows - Market'!DB$2,Inputs!$L$15:$L$25))/12),0)</f>
        <v>0</v>
      </c>
      <c r="DC31" s="383" t="n">
        <f aca="false">IFERROR(DB31*(1+INDEX(Inputs!$P$15:$P$25,MATCH('Cash Flows - Market'!DC$2,Inputs!$L$15:$L$25))/12),0)</f>
        <v>0</v>
      </c>
      <c r="DD31" s="383" t="n">
        <f aca="false">IFERROR(DC31*(1+INDEX(Inputs!$P$15:$P$25,MATCH('Cash Flows - Market'!DD$2,Inputs!$L$15:$L$25))/12),0)</f>
        <v>0</v>
      </c>
      <c r="DE31" s="383" t="n">
        <f aca="false">IFERROR(DD31*(1+INDEX(Inputs!$P$15:$P$25,MATCH('Cash Flows - Market'!DE$2,Inputs!$L$15:$L$25))/12),0)</f>
        <v>0</v>
      </c>
      <c r="DF31" s="383" t="n">
        <f aca="false">IFERROR(DE31*(1+INDEX(Inputs!$P$15:$P$25,MATCH('Cash Flows - Market'!DF$2,Inputs!$L$15:$L$25))/12),0)</f>
        <v>0</v>
      </c>
      <c r="DG31" s="383" t="n">
        <f aca="false">IFERROR(DF31*(1+INDEX(Inputs!$P$15:$P$25,MATCH('Cash Flows - Market'!DG$2,Inputs!$L$15:$L$25))/12),0)</f>
        <v>0</v>
      </c>
      <c r="DH31" s="383" t="n">
        <f aca="false">IFERROR(DG31*(1+INDEX(Inputs!$P$15:$P$25,MATCH('Cash Flows - Market'!DH$2,Inputs!$L$15:$L$25))/12),0)</f>
        <v>0</v>
      </c>
      <c r="DI31" s="383" t="n">
        <f aca="false">IFERROR(DH31*(1+INDEX(Inputs!$P$15:$P$25,MATCH('Cash Flows - Market'!DI$2,Inputs!$L$15:$L$25))/12),0)</f>
        <v>0</v>
      </c>
      <c r="DJ31" s="383" t="n">
        <f aca="false">IFERROR(DI31*(1+INDEX(Inputs!$P$15:$P$25,MATCH('Cash Flows - Market'!DJ$2,Inputs!$L$15:$L$25))/12),0)</f>
        <v>0</v>
      </c>
      <c r="DK31" s="383" t="n">
        <f aca="false">IFERROR(DJ31*(1+INDEX(Inputs!$P$15:$P$25,MATCH('Cash Flows - Market'!DK$2,Inputs!$L$15:$L$25))/12),0)</f>
        <v>0</v>
      </c>
      <c r="DL31" s="383" t="n">
        <f aca="false">IFERROR(DK31*(1+INDEX(Inputs!$P$15:$P$25,MATCH('Cash Flows - Market'!DL$2,Inputs!$L$15:$L$25))/12),0)</f>
        <v>0</v>
      </c>
      <c r="DM31" s="383" t="n">
        <f aca="false">IFERROR(DL31*(1+INDEX(Inputs!$P$15:$P$25,MATCH('Cash Flows - Market'!DM$2,Inputs!$L$15:$L$25))/12),0)</f>
        <v>0</v>
      </c>
      <c r="DN31" s="383" t="n">
        <f aca="false">IFERROR(DM31*(1+INDEX(Inputs!$P$15:$P$25,MATCH('Cash Flows - Market'!DN$2,Inputs!$L$15:$L$25))/12),0)</f>
        <v>0</v>
      </c>
      <c r="DO31" s="383" t="n">
        <f aca="false">IFERROR(DN31*(1+INDEX(Inputs!$P$15:$P$25,MATCH('Cash Flows - Market'!DO$2,Inputs!$L$15:$L$25))/12),0)</f>
        <v>0</v>
      </c>
      <c r="DP31" s="383" t="n">
        <f aca="false">IFERROR(DO31*(1+INDEX(Inputs!$P$15:$P$25,MATCH('Cash Flows - Market'!DP$2,Inputs!$L$15:$L$25))/12),0)</f>
        <v>0</v>
      </c>
      <c r="DQ31" s="383" t="n">
        <f aca="false">IFERROR(DP31*(1+INDEX(Inputs!$P$15:$P$25,MATCH('Cash Flows - Market'!DQ$2,Inputs!$L$15:$L$25))/12),0)</f>
        <v>0</v>
      </c>
      <c r="DR31" s="383" t="n">
        <f aca="false">IFERROR(DQ31*(1+INDEX(Inputs!$P$15:$P$25,MATCH('Cash Flows - Market'!DR$2,Inputs!$L$15:$L$25))/12),0)</f>
        <v>0</v>
      </c>
      <c r="DS31" s="383" t="n">
        <f aca="false">IFERROR(DR31*(1+INDEX(Inputs!$P$15:$P$25,MATCH('Cash Flows - Market'!DS$2,Inputs!$L$15:$L$25))/12),0)</f>
        <v>0</v>
      </c>
      <c r="DT31" s="383" t="n">
        <f aca="false">IFERROR(DS31*(1+INDEX(Inputs!$P$15:$P$25,MATCH('Cash Flows - Market'!DT$2,Inputs!$L$15:$L$25))/12),0)</f>
        <v>0</v>
      </c>
      <c r="DU31" s="383" t="n">
        <f aca="false">IFERROR(DT31*(1+INDEX(Inputs!$P$15:$P$25,MATCH('Cash Flows - Market'!DU$2,Inputs!$L$15:$L$25))/12),0)</f>
        <v>0</v>
      </c>
      <c r="DV31" s="383" t="n">
        <f aca="false">IFERROR(DU31*(1+INDEX(Inputs!$P$15:$P$25,MATCH('Cash Flows - Market'!DV$2,Inputs!$L$15:$L$25))/12),0)</f>
        <v>0</v>
      </c>
      <c r="DW31" s="383" t="n">
        <f aca="false">IFERROR(DV31*(1+INDEX(Inputs!$P$15:$P$25,MATCH('Cash Flows - Market'!DW$2,Inputs!$L$15:$L$25))/12),0)</f>
        <v>0</v>
      </c>
      <c r="DX31" s="383" t="n">
        <f aca="false">IFERROR(DW31*(1+INDEX(Inputs!$P$15:$P$25,MATCH('Cash Flows - Market'!DX$2,Inputs!$L$15:$L$25))/12),0)</f>
        <v>0</v>
      </c>
      <c r="DY31" s="383" t="n">
        <f aca="false">IFERROR(DX31*(1+INDEX(Inputs!$P$15:$P$25,MATCH('Cash Flows - Market'!DY$2,Inputs!$L$15:$L$25))/12),0)</f>
        <v>0</v>
      </c>
      <c r="DZ31" s="383" t="n">
        <f aca="false">IFERROR(DY31*(1+INDEX(Inputs!$P$15:$P$25,MATCH('Cash Flows - Market'!DZ$2,Inputs!$L$15:$L$25))/12),0)</f>
        <v>0</v>
      </c>
      <c r="EA31" s="383" t="n">
        <f aca="false">IFERROR(DZ31*(1+INDEX(Inputs!$P$15:$P$25,MATCH('Cash Flows - Market'!EA$2,Inputs!$L$15:$L$25))/12),0)</f>
        <v>0</v>
      </c>
      <c r="EB31" s="383" t="n">
        <f aca="false">IFERROR(EA31*(1+INDEX(Inputs!$P$15:$P$25,MATCH('Cash Flows - Market'!EB$2,Inputs!$L$15:$L$25))/12),0)</f>
        <v>0</v>
      </c>
      <c r="EC31" s="383" t="n">
        <f aca="false">IFERROR(EB31*(1+INDEX(Inputs!$P$15:$P$25,MATCH('Cash Flows - Market'!EC$2,Inputs!$L$15:$L$25))/12),0)</f>
        <v>0</v>
      </c>
      <c r="ED31" s="383" t="n">
        <f aca="false">IFERROR(EC31*(1+INDEX(Inputs!$P$15:$P$25,MATCH('Cash Flows - Market'!ED$2,Inputs!$L$15:$L$25))/12),0)</f>
        <v>0</v>
      </c>
      <c r="EE31" s="383" t="n">
        <f aca="false">IFERROR(ED31*(1+INDEX(Inputs!$P$15:$P$25,MATCH('Cash Flows - Market'!EE$2,Inputs!$L$15:$L$25))/12),0)</f>
        <v>0</v>
      </c>
      <c r="EF31" s="383" t="n">
        <f aca="false">IFERROR(EE31*(1+INDEX(Inputs!$P$15:$P$25,MATCH('Cash Flows - Market'!EF$2,Inputs!$L$15:$L$25))/12),0)</f>
        <v>0</v>
      </c>
      <c r="EG31" s="383" t="n">
        <f aca="false">IFERROR(EF31*(1+INDEX(Inputs!$P$15:$P$25,MATCH('Cash Flows - Market'!EG$2,Inputs!$L$15:$L$25))/12),0)</f>
        <v>0</v>
      </c>
      <c r="EH31" s="383" t="n">
        <f aca="false">IFERROR(EG31*(1+INDEX(Inputs!$P$15:$P$25,MATCH('Cash Flows - Market'!EH$2,Inputs!$L$15:$L$25))/12),0)</f>
        <v>0</v>
      </c>
      <c r="EI31" s="383" t="n">
        <f aca="false">IFERROR(EH31*(1+INDEX(Inputs!$P$15:$P$25,MATCH('Cash Flows - Market'!EI$2,Inputs!$L$15:$L$25))/12),0)</f>
        <v>0</v>
      </c>
      <c r="EJ31" s="383" t="n">
        <f aca="false">IFERROR(EI31*(1+INDEX(Inputs!$P$15:$P$25,MATCH('Cash Flows - Market'!EJ$2,Inputs!$L$15:$L$25))/12),0)</f>
        <v>0</v>
      </c>
      <c r="EK31" s="383" t="n">
        <f aca="false">IFERROR(EJ31*(1+INDEX(Inputs!$P$15:$P$25,MATCH('Cash Flows - Market'!EK$2,Inputs!$L$15:$L$25))/12),0)</f>
        <v>0</v>
      </c>
      <c r="EL31" s="383" t="n">
        <f aca="false">IFERROR(EK31*(1+INDEX(Inputs!$P$15:$P$25,MATCH('Cash Flows - Market'!EL$2,Inputs!$L$15:$L$25))/12),0)</f>
        <v>0</v>
      </c>
      <c r="EM31" s="383" t="n">
        <f aca="false">IFERROR(EL31*(1+INDEX(Inputs!$P$15:$P$25,MATCH('Cash Flows - Market'!EM$2,Inputs!$L$15:$L$25))/12),0)</f>
        <v>0</v>
      </c>
      <c r="EN31" s="383" t="n">
        <f aca="false">IFERROR(EM31*(1+INDEX(Inputs!$P$15:$P$25,MATCH('Cash Flows - Market'!EN$2,Inputs!$L$15:$L$25))/12),0)</f>
        <v>0</v>
      </c>
      <c r="EO31" s="383" t="n">
        <f aca="false">IFERROR(EN31*(1+INDEX(Inputs!$P$15:$P$25,MATCH('Cash Flows - Market'!EO$2,Inputs!$L$15:$L$25))/12),0)</f>
        <v>0</v>
      </c>
      <c r="EP31" s="383" t="n">
        <f aca="false">IFERROR(EO31*(1+INDEX(Inputs!$P$15:$P$25,MATCH('Cash Flows - Market'!EP$2,Inputs!$L$15:$L$25))/12),0)</f>
        <v>0</v>
      </c>
      <c r="EQ31" s="383" t="n">
        <f aca="false">IFERROR(EP31*(1+INDEX(Inputs!$P$15:$P$25,MATCH('Cash Flows - Market'!EQ$2,Inputs!$L$15:$L$25))/12),0)</f>
        <v>0</v>
      </c>
      <c r="ER31" s="383" t="n">
        <f aca="false">IFERROR(EQ31*(1+INDEX(Inputs!$P$15:$P$25,MATCH('Cash Flows - Market'!ER$2,Inputs!$L$15:$L$25))/12),0)</f>
        <v>0</v>
      </c>
      <c r="ES31" s="383" t="n">
        <f aca="false">IFERROR(ER31*(1+INDEX(Inputs!$P$15:$P$25,MATCH('Cash Flows - Market'!ES$2,Inputs!$L$15:$L$25))/12),0)</f>
        <v>0</v>
      </c>
      <c r="ET31" s="383" t="n">
        <f aca="false">IFERROR(ES31*(1+INDEX(Inputs!$P$15:$P$25,MATCH('Cash Flows - Market'!ET$2,Inputs!$L$15:$L$25))/12),0)</f>
        <v>0</v>
      </c>
      <c r="EU31" s="383" t="n">
        <f aca="false">IFERROR(ET31*(1+INDEX(Inputs!$P$15:$P$25,MATCH('Cash Flows - Market'!EU$2,Inputs!$L$15:$L$25))/12),0)</f>
        <v>0</v>
      </c>
      <c r="EV31" s="383" t="n">
        <f aca="false">IFERROR(EU31*(1+INDEX(Inputs!$P$15:$P$25,MATCH('Cash Flows - Market'!EV$2,Inputs!$L$15:$L$25))/12),0)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0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Market'!V$2,Inputs!$L$15:$L$25))/12),0)</f>
        <v>0</v>
      </c>
      <c r="W32" s="383" t="n">
        <f aca="false">IFERROR(V32*(1+INDEX(Inputs!$P$15:$P$25,MATCH('Cash Flows - Market'!W$2,Inputs!$L$15:$L$25))/12),0)</f>
        <v>0</v>
      </c>
      <c r="X32" s="383" t="n">
        <f aca="false">IFERROR(W32*(1+INDEX(Inputs!$P$15:$P$25,MATCH('Cash Flows - Market'!X$2,Inputs!$L$15:$L$25))/12),0)</f>
        <v>0</v>
      </c>
      <c r="Y32" s="383" t="n">
        <f aca="false">IFERROR(X32*(1+INDEX(Inputs!$P$15:$P$25,MATCH('Cash Flows - Market'!Y$2,Inputs!$L$15:$L$25))/12),0)</f>
        <v>0</v>
      </c>
      <c r="Z32" s="383" t="n">
        <f aca="false">IFERROR(Y32*(1+INDEX(Inputs!$P$15:$P$25,MATCH('Cash Flows - Market'!Z$2,Inputs!$L$15:$L$25))/12),0)</f>
        <v>0</v>
      </c>
      <c r="AA32" s="383" t="n">
        <f aca="false">IFERROR(Z32*(1+INDEX(Inputs!$P$15:$P$25,MATCH('Cash Flows - Market'!AA$2,Inputs!$L$15:$L$25))/12),0)</f>
        <v>0</v>
      </c>
      <c r="AB32" s="383" t="n">
        <f aca="false">IFERROR(AA32*(1+INDEX(Inputs!$P$15:$P$25,MATCH('Cash Flows - Market'!AB$2,Inputs!$L$15:$L$25))/12),0)</f>
        <v>0</v>
      </c>
      <c r="AC32" s="383" t="n">
        <f aca="false">IFERROR(AB32*(1+INDEX(Inputs!$P$15:$P$25,MATCH('Cash Flows - Market'!AC$2,Inputs!$L$15:$L$25))/12),0)</f>
        <v>0</v>
      </c>
      <c r="AD32" s="383" t="n">
        <f aca="false">IFERROR(AC32*(1+INDEX(Inputs!$P$15:$P$25,MATCH('Cash Flows - Market'!AD$2,Inputs!$L$15:$L$25))/12),0)</f>
        <v>0</v>
      </c>
      <c r="AE32" s="383" t="n">
        <f aca="false">IFERROR(AD32*(1+INDEX(Inputs!$P$15:$P$25,MATCH('Cash Flows - Market'!AE$2,Inputs!$L$15:$L$25))/12),0)</f>
        <v>0</v>
      </c>
      <c r="AF32" s="383" t="n">
        <f aca="false">IFERROR(AE32*(1+INDEX(Inputs!$P$15:$P$25,MATCH('Cash Flows - Market'!AF$2,Inputs!$L$15:$L$25))/12),0)</f>
        <v>0</v>
      </c>
      <c r="AG32" s="383" t="n">
        <f aca="false">IFERROR(AF32*(1+INDEX(Inputs!$P$15:$P$25,MATCH('Cash Flows - Market'!AG$2,Inputs!$L$15:$L$25))/12),0)</f>
        <v>0</v>
      </c>
      <c r="AH32" s="383" t="n">
        <f aca="false">IFERROR(AG32*(1+INDEX(Inputs!$P$15:$P$25,MATCH('Cash Flows - Market'!AH$2,Inputs!$L$15:$L$25))/12),0)</f>
        <v>0</v>
      </c>
      <c r="AI32" s="383" t="n">
        <f aca="false">IFERROR(AH32*(1+INDEX(Inputs!$P$15:$P$25,MATCH('Cash Flows - Market'!AI$2,Inputs!$L$15:$L$25))/12),0)</f>
        <v>0</v>
      </c>
      <c r="AJ32" s="383" t="n">
        <f aca="false">IFERROR(AI32*(1+INDEX(Inputs!$P$15:$P$25,MATCH('Cash Flows - Market'!AJ$2,Inputs!$L$15:$L$25))/12),0)</f>
        <v>0</v>
      </c>
      <c r="AK32" s="383" t="n">
        <f aca="false">IFERROR(AJ32*(1+INDEX(Inputs!$P$15:$P$25,MATCH('Cash Flows - Market'!AK$2,Inputs!$L$15:$L$25))/12),0)</f>
        <v>0</v>
      </c>
      <c r="AL32" s="383" t="n">
        <f aca="false">IFERROR(AK32*(1+INDEX(Inputs!$P$15:$P$25,MATCH('Cash Flows - Market'!AL$2,Inputs!$L$15:$L$25))/12),0)</f>
        <v>0</v>
      </c>
      <c r="AM32" s="383" t="n">
        <f aca="false">IFERROR(AL32*(1+INDEX(Inputs!$P$15:$P$25,MATCH('Cash Flows - Market'!AM$2,Inputs!$L$15:$L$25))/12),0)</f>
        <v>0</v>
      </c>
      <c r="AN32" s="383" t="n">
        <f aca="false">IFERROR(AM32*(1+INDEX(Inputs!$P$15:$P$25,MATCH('Cash Flows - Market'!AN$2,Inputs!$L$15:$L$25))/12),0)</f>
        <v>0</v>
      </c>
      <c r="AO32" s="383" t="n">
        <f aca="false">IFERROR(AN32*(1+INDEX(Inputs!$P$15:$P$25,MATCH('Cash Flows - Market'!AO$2,Inputs!$L$15:$L$25))/12),0)</f>
        <v>0</v>
      </c>
      <c r="AP32" s="383" t="n">
        <f aca="false">IFERROR(AO32*(1+INDEX(Inputs!$P$15:$P$25,MATCH('Cash Flows - Market'!AP$2,Inputs!$L$15:$L$25))/12),0)</f>
        <v>0</v>
      </c>
      <c r="AQ32" s="383" t="n">
        <f aca="false">IFERROR(AP32*(1+INDEX(Inputs!$P$15:$P$25,MATCH('Cash Flows - Market'!AQ$2,Inputs!$L$15:$L$25))/12),0)</f>
        <v>0</v>
      </c>
      <c r="AR32" s="383" t="n">
        <f aca="false">IFERROR(AQ32*(1+INDEX(Inputs!$P$15:$P$25,MATCH('Cash Flows - Market'!AR$2,Inputs!$L$15:$L$25))/12),0)</f>
        <v>0</v>
      </c>
      <c r="AS32" s="383" t="n">
        <f aca="false">IFERROR(AR32*(1+INDEX(Inputs!$P$15:$P$25,MATCH('Cash Flows - Market'!AS$2,Inputs!$L$15:$L$25))/12),0)</f>
        <v>0</v>
      </c>
      <c r="AT32" s="383" t="n">
        <f aca="false">IFERROR(AS32*(1+INDEX(Inputs!$P$15:$P$25,MATCH('Cash Flows - Market'!AT$2,Inputs!$L$15:$L$25))/12),0)</f>
        <v>0</v>
      </c>
      <c r="AU32" s="383" t="n">
        <f aca="false">IFERROR(AT32*(1+INDEX(Inputs!$P$15:$P$25,MATCH('Cash Flows - Market'!AU$2,Inputs!$L$15:$L$25))/12),0)</f>
        <v>0</v>
      </c>
      <c r="AV32" s="383" t="n">
        <f aca="false">IFERROR(AU32*(1+INDEX(Inputs!$P$15:$P$25,MATCH('Cash Flows - Market'!AV$2,Inputs!$L$15:$L$25))/12),0)</f>
        <v>0</v>
      </c>
      <c r="AW32" s="383" t="n">
        <f aca="false">IFERROR(AV32*(1+INDEX(Inputs!$P$15:$P$25,MATCH('Cash Flows - Market'!AW$2,Inputs!$L$15:$L$25))/12),0)</f>
        <v>0</v>
      </c>
      <c r="AX32" s="383" t="n">
        <f aca="false">IFERROR(AW32*(1+INDEX(Inputs!$P$15:$P$25,MATCH('Cash Flows - Market'!AX$2,Inputs!$L$15:$L$25))/12),0)</f>
        <v>0</v>
      </c>
      <c r="AY32" s="383" t="n">
        <f aca="false">IFERROR(AX32*(1+INDEX(Inputs!$P$15:$P$25,MATCH('Cash Flows - Market'!AY$2,Inputs!$L$15:$L$25))/12),0)</f>
        <v>0</v>
      </c>
      <c r="AZ32" s="383" t="n">
        <f aca="false">IFERROR(AY32*(1+INDEX(Inputs!$P$15:$P$25,MATCH('Cash Flows - Market'!AZ$2,Inputs!$L$15:$L$25))/12),0)</f>
        <v>0</v>
      </c>
      <c r="BA32" s="383" t="n">
        <f aca="false">IFERROR(AZ32*(1+INDEX(Inputs!$P$15:$P$25,MATCH('Cash Flows - Market'!BA$2,Inputs!$L$15:$L$25))/12),0)</f>
        <v>0</v>
      </c>
      <c r="BB32" s="383" t="n">
        <f aca="false">IFERROR(BA32*(1+INDEX(Inputs!$P$15:$P$25,MATCH('Cash Flows - Market'!BB$2,Inputs!$L$15:$L$25))/12),0)</f>
        <v>0</v>
      </c>
      <c r="BC32" s="383" t="n">
        <f aca="false">IFERROR(BB32*(1+INDEX(Inputs!$P$15:$P$25,MATCH('Cash Flows - Market'!BC$2,Inputs!$L$15:$L$25))/12),0)</f>
        <v>0</v>
      </c>
      <c r="BD32" s="383" t="n">
        <f aca="false">IFERROR(BC32*(1+INDEX(Inputs!$P$15:$P$25,MATCH('Cash Flows - Market'!BD$2,Inputs!$L$15:$L$25))/12),0)</f>
        <v>0</v>
      </c>
      <c r="BE32" s="383" t="n">
        <f aca="false">IFERROR(BD32*(1+INDEX(Inputs!$P$15:$P$25,MATCH('Cash Flows - Market'!BE$2,Inputs!$L$15:$L$25))/12),0)</f>
        <v>0</v>
      </c>
      <c r="BF32" s="383" t="n">
        <f aca="false">IFERROR(BE32*(1+INDEX(Inputs!$P$15:$P$25,MATCH('Cash Flows - Market'!BF$2,Inputs!$L$15:$L$25))/12),0)</f>
        <v>0</v>
      </c>
      <c r="BG32" s="383" t="n">
        <f aca="false">IFERROR(BF32*(1+INDEX(Inputs!$P$15:$P$25,MATCH('Cash Flows - Market'!BG$2,Inputs!$L$15:$L$25))/12),0)</f>
        <v>0</v>
      </c>
      <c r="BH32" s="383" t="n">
        <f aca="false">IFERROR(BG32*(1+INDEX(Inputs!$P$15:$P$25,MATCH('Cash Flows - Market'!BH$2,Inputs!$L$15:$L$25))/12),0)</f>
        <v>0</v>
      </c>
      <c r="BI32" s="383" t="n">
        <f aca="false">IFERROR(BH32*(1+INDEX(Inputs!$P$15:$P$25,MATCH('Cash Flows - Market'!BI$2,Inputs!$L$15:$L$25))/12),0)</f>
        <v>0</v>
      </c>
      <c r="BJ32" s="383" t="n">
        <f aca="false">IFERROR(BI32*(1+INDEX(Inputs!$P$15:$P$25,MATCH('Cash Flows - Market'!BJ$2,Inputs!$L$15:$L$25))/12),0)</f>
        <v>0</v>
      </c>
      <c r="BK32" s="383" t="n">
        <f aca="false">IFERROR(BJ32*(1+INDEX(Inputs!$P$15:$P$25,MATCH('Cash Flows - Market'!BK$2,Inputs!$L$15:$L$25))/12),0)</f>
        <v>0</v>
      </c>
      <c r="BL32" s="383" t="n">
        <f aca="false">IFERROR(BK32*(1+INDEX(Inputs!$P$15:$P$25,MATCH('Cash Flows - Market'!BL$2,Inputs!$L$15:$L$25))/12),0)</f>
        <v>0</v>
      </c>
      <c r="BM32" s="383" t="n">
        <f aca="false">IFERROR(BL32*(1+INDEX(Inputs!$P$15:$P$25,MATCH('Cash Flows - Market'!BM$2,Inputs!$L$15:$L$25))/12),0)</f>
        <v>0</v>
      </c>
      <c r="BN32" s="383" t="n">
        <f aca="false">IFERROR(BM32*(1+INDEX(Inputs!$P$15:$P$25,MATCH('Cash Flows - Market'!BN$2,Inputs!$L$15:$L$25))/12),0)</f>
        <v>0</v>
      </c>
      <c r="BO32" s="383" t="n">
        <f aca="false">IFERROR(BN32*(1+INDEX(Inputs!$P$15:$P$25,MATCH('Cash Flows - Market'!BO$2,Inputs!$L$15:$L$25))/12),0)</f>
        <v>0</v>
      </c>
      <c r="BP32" s="383" t="n">
        <f aca="false">IFERROR(BO32*(1+INDEX(Inputs!$P$15:$P$25,MATCH('Cash Flows - Market'!BP$2,Inputs!$L$15:$L$25))/12),0)</f>
        <v>0</v>
      </c>
      <c r="BQ32" s="383" t="n">
        <f aca="false">IFERROR(BP32*(1+INDEX(Inputs!$P$15:$P$25,MATCH('Cash Flows - Market'!BQ$2,Inputs!$L$15:$L$25))/12),0)</f>
        <v>0</v>
      </c>
      <c r="BR32" s="383" t="n">
        <f aca="false">IFERROR(BQ32*(1+INDEX(Inputs!$P$15:$P$25,MATCH('Cash Flows - Market'!BR$2,Inputs!$L$15:$L$25))/12),0)</f>
        <v>0</v>
      </c>
      <c r="BS32" s="383" t="n">
        <f aca="false">IFERROR(BR32*(1+INDEX(Inputs!$P$15:$P$25,MATCH('Cash Flows - Market'!BS$2,Inputs!$L$15:$L$25))/12),0)</f>
        <v>0</v>
      </c>
      <c r="BT32" s="383" t="n">
        <f aca="false">IFERROR(BS32*(1+INDEX(Inputs!$P$15:$P$25,MATCH('Cash Flows - Market'!BT$2,Inputs!$L$15:$L$25))/12),0)</f>
        <v>0</v>
      </c>
      <c r="BU32" s="383" t="n">
        <f aca="false">IFERROR(BT32*(1+INDEX(Inputs!$P$15:$P$25,MATCH('Cash Flows - Market'!BU$2,Inputs!$L$15:$L$25))/12),0)</f>
        <v>0</v>
      </c>
      <c r="BV32" s="383" t="n">
        <f aca="false">IFERROR(BU32*(1+INDEX(Inputs!$P$15:$P$25,MATCH('Cash Flows - Market'!BV$2,Inputs!$L$15:$L$25))/12),0)</f>
        <v>0</v>
      </c>
      <c r="BW32" s="383" t="n">
        <f aca="false">IFERROR(BV32*(1+INDEX(Inputs!$P$15:$P$25,MATCH('Cash Flows - Market'!BW$2,Inputs!$L$15:$L$25))/12),0)</f>
        <v>0</v>
      </c>
      <c r="BX32" s="383" t="n">
        <f aca="false">IFERROR(BW32*(1+INDEX(Inputs!$P$15:$P$25,MATCH('Cash Flows - Market'!BX$2,Inputs!$L$15:$L$25))/12),0)</f>
        <v>0</v>
      </c>
      <c r="BY32" s="383" t="n">
        <f aca="false">IFERROR(BX32*(1+INDEX(Inputs!$P$15:$P$25,MATCH('Cash Flows - Market'!BY$2,Inputs!$L$15:$L$25))/12),0)</f>
        <v>0</v>
      </c>
      <c r="BZ32" s="383" t="n">
        <f aca="false">IFERROR(BY32*(1+INDEX(Inputs!$P$15:$P$25,MATCH('Cash Flows - Market'!BZ$2,Inputs!$L$15:$L$25))/12),0)</f>
        <v>0</v>
      </c>
      <c r="CA32" s="383" t="n">
        <f aca="false">IFERROR(BZ32*(1+INDEX(Inputs!$P$15:$P$25,MATCH('Cash Flows - Market'!CA$2,Inputs!$L$15:$L$25))/12),0)</f>
        <v>0</v>
      </c>
      <c r="CB32" s="383" t="n">
        <f aca="false">IFERROR(CA32*(1+INDEX(Inputs!$P$15:$P$25,MATCH('Cash Flows - Market'!CB$2,Inputs!$L$15:$L$25))/12),0)</f>
        <v>0</v>
      </c>
      <c r="CC32" s="383" t="n">
        <f aca="false">IFERROR(CB32*(1+INDEX(Inputs!$P$15:$P$25,MATCH('Cash Flows - Market'!CC$2,Inputs!$L$15:$L$25))/12),0)</f>
        <v>0</v>
      </c>
      <c r="CD32" s="383" t="n">
        <f aca="false">IFERROR(CC32*(1+INDEX(Inputs!$P$15:$P$25,MATCH('Cash Flows - Market'!CD$2,Inputs!$L$15:$L$25))/12),0)</f>
        <v>0</v>
      </c>
      <c r="CE32" s="383" t="n">
        <f aca="false">IFERROR(CD32*(1+INDEX(Inputs!$P$15:$P$25,MATCH('Cash Flows - Market'!CE$2,Inputs!$L$15:$L$25))/12),0)</f>
        <v>0</v>
      </c>
      <c r="CF32" s="383" t="n">
        <f aca="false">IFERROR(CE32*(1+INDEX(Inputs!$P$15:$P$25,MATCH('Cash Flows - Market'!CF$2,Inputs!$L$15:$L$25))/12),0)</f>
        <v>0</v>
      </c>
      <c r="CG32" s="383" t="n">
        <f aca="false">IFERROR(CF32*(1+INDEX(Inputs!$P$15:$P$25,MATCH('Cash Flows - Market'!CG$2,Inputs!$L$15:$L$25))/12),0)</f>
        <v>0</v>
      </c>
      <c r="CH32" s="383" t="n">
        <f aca="false">IFERROR(CG32*(1+INDEX(Inputs!$P$15:$P$25,MATCH('Cash Flows - Market'!CH$2,Inputs!$L$15:$L$25))/12),0)</f>
        <v>0</v>
      </c>
      <c r="CI32" s="383" t="n">
        <f aca="false">IFERROR(CH32*(1+INDEX(Inputs!$P$15:$P$25,MATCH('Cash Flows - Market'!CI$2,Inputs!$L$15:$L$25))/12),0)</f>
        <v>0</v>
      </c>
      <c r="CJ32" s="383" t="n">
        <f aca="false">IFERROR(CI32*(1+INDEX(Inputs!$P$15:$P$25,MATCH('Cash Flows - Market'!CJ$2,Inputs!$L$15:$L$25))/12),0)</f>
        <v>0</v>
      </c>
      <c r="CK32" s="383" t="n">
        <f aca="false">IFERROR(CJ32*(1+INDEX(Inputs!$P$15:$P$25,MATCH('Cash Flows - Market'!CK$2,Inputs!$L$15:$L$25))/12),0)</f>
        <v>0</v>
      </c>
      <c r="CL32" s="383" t="n">
        <f aca="false">IFERROR(CK32*(1+INDEX(Inputs!$P$15:$P$25,MATCH('Cash Flows - Market'!CL$2,Inputs!$L$15:$L$25))/12),0)</f>
        <v>0</v>
      </c>
      <c r="CM32" s="383" t="n">
        <f aca="false">IFERROR(CL32*(1+INDEX(Inputs!$P$15:$P$25,MATCH('Cash Flows - Market'!CM$2,Inputs!$L$15:$L$25))/12),0)</f>
        <v>0</v>
      </c>
      <c r="CN32" s="383" t="n">
        <f aca="false">IFERROR(CM32*(1+INDEX(Inputs!$P$15:$P$25,MATCH('Cash Flows - Market'!CN$2,Inputs!$L$15:$L$25))/12),0)</f>
        <v>0</v>
      </c>
      <c r="CO32" s="383" t="n">
        <f aca="false">IFERROR(CN32*(1+INDEX(Inputs!$P$15:$P$25,MATCH('Cash Flows - Market'!CO$2,Inputs!$L$15:$L$25))/12),0)</f>
        <v>0</v>
      </c>
      <c r="CP32" s="383" t="n">
        <f aca="false">IFERROR(CO32*(1+INDEX(Inputs!$P$15:$P$25,MATCH('Cash Flows - Market'!CP$2,Inputs!$L$15:$L$25))/12),0)</f>
        <v>0</v>
      </c>
      <c r="CQ32" s="383" t="n">
        <f aca="false">IFERROR(CP32*(1+INDEX(Inputs!$P$15:$P$25,MATCH('Cash Flows - Market'!CQ$2,Inputs!$L$15:$L$25))/12),0)</f>
        <v>0</v>
      </c>
      <c r="CR32" s="383" t="n">
        <f aca="false">IFERROR(CQ32*(1+INDEX(Inputs!$P$15:$P$25,MATCH('Cash Flows - Market'!CR$2,Inputs!$L$15:$L$25))/12),0)</f>
        <v>0</v>
      </c>
      <c r="CS32" s="383" t="n">
        <f aca="false">IFERROR(CR32*(1+INDEX(Inputs!$P$15:$P$25,MATCH('Cash Flows - Market'!CS$2,Inputs!$L$15:$L$25))/12),0)</f>
        <v>0</v>
      </c>
      <c r="CT32" s="383" t="n">
        <f aca="false">IFERROR(CS32*(1+INDEX(Inputs!$P$15:$P$25,MATCH('Cash Flows - Market'!CT$2,Inputs!$L$15:$L$25))/12),0)</f>
        <v>0</v>
      </c>
      <c r="CU32" s="383" t="n">
        <f aca="false">IFERROR(CT32*(1+INDEX(Inputs!$P$15:$P$25,MATCH('Cash Flows - Market'!CU$2,Inputs!$L$15:$L$25))/12),0)</f>
        <v>0</v>
      </c>
      <c r="CV32" s="383" t="n">
        <f aca="false">IFERROR(CU32*(1+INDEX(Inputs!$P$15:$P$25,MATCH('Cash Flows - Market'!CV$2,Inputs!$L$15:$L$25))/12),0)</f>
        <v>0</v>
      </c>
      <c r="CW32" s="383" t="n">
        <f aca="false">IFERROR(CV32*(1+INDEX(Inputs!$P$15:$P$25,MATCH('Cash Flows - Market'!CW$2,Inputs!$L$15:$L$25))/12),0)</f>
        <v>0</v>
      </c>
      <c r="CX32" s="383" t="n">
        <f aca="false">IFERROR(CW32*(1+INDEX(Inputs!$P$15:$P$25,MATCH('Cash Flows - Market'!CX$2,Inputs!$L$15:$L$25))/12),0)</f>
        <v>0</v>
      </c>
      <c r="CY32" s="383" t="n">
        <f aca="false">IFERROR(CX32*(1+INDEX(Inputs!$P$15:$P$25,MATCH('Cash Flows - Market'!CY$2,Inputs!$L$15:$L$25))/12),0)</f>
        <v>0</v>
      </c>
      <c r="CZ32" s="383" t="n">
        <f aca="false">IFERROR(CY32*(1+INDEX(Inputs!$P$15:$P$25,MATCH('Cash Flows - Market'!CZ$2,Inputs!$L$15:$L$25))/12),0)</f>
        <v>0</v>
      </c>
      <c r="DA32" s="383" t="n">
        <f aca="false">IFERROR(CZ32*(1+INDEX(Inputs!$P$15:$P$25,MATCH('Cash Flows - Market'!DA$2,Inputs!$L$15:$L$25))/12),0)</f>
        <v>0</v>
      </c>
      <c r="DB32" s="383" t="n">
        <f aca="false">IFERROR(DA32*(1+INDEX(Inputs!$P$15:$P$25,MATCH('Cash Flows - Market'!DB$2,Inputs!$L$15:$L$25))/12),0)</f>
        <v>0</v>
      </c>
      <c r="DC32" s="383" t="n">
        <f aca="false">IFERROR(DB32*(1+INDEX(Inputs!$P$15:$P$25,MATCH('Cash Flows - Market'!DC$2,Inputs!$L$15:$L$25))/12),0)</f>
        <v>0</v>
      </c>
      <c r="DD32" s="383" t="n">
        <f aca="false">IFERROR(DC32*(1+INDEX(Inputs!$P$15:$P$25,MATCH('Cash Flows - Market'!DD$2,Inputs!$L$15:$L$25))/12),0)</f>
        <v>0</v>
      </c>
      <c r="DE32" s="383" t="n">
        <f aca="false">IFERROR(DD32*(1+INDEX(Inputs!$P$15:$P$25,MATCH('Cash Flows - Market'!DE$2,Inputs!$L$15:$L$25))/12),0)</f>
        <v>0</v>
      </c>
      <c r="DF32" s="383" t="n">
        <f aca="false">IFERROR(DE32*(1+INDEX(Inputs!$P$15:$P$25,MATCH('Cash Flows - Market'!DF$2,Inputs!$L$15:$L$25))/12),0)</f>
        <v>0</v>
      </c>
      <c r="DG32" s="383" t="n">
        <f aca="false">IFERROR(DF32*(1+INDEX(Inputs!$P$15:$P$25,MATCH('Cash Flows - Market'!DG$2,Inputs!$L$15:$L$25))/12),0)</f>
        <v>0</v>
      </c>
      <c r="DH32" s="383" t="n">
        <f aca="false">IFERROR(DG32*(1+INDEX(Inputs!$P$15:$P$25,MATCH('Cash Flows - Market'!DH$2,Inputs!$L$15:$L$25))/12),0)</f>
        <v>0</v>
      </c>
      <c r="DI32" s="383" t="n">
        <f aca="false">IFERROR(DH32*(1+INDEX(Inputs!$P$15:$P$25,MATCH('Cash Flows - Market'!DI$2,Inputs!$L$15:$L$25))/12),0)</f>
        <v>0</v>
      </c>
      <c r="DJ32" s="383" t="n">
        <f aca="false">IFERROR(DI32*(1+INDEX(Inputs!$P$15:$P$25,MATCH('Cash Flows - Market'!DJ$2,Inputs!$L$15:$L$25))/12),0)</f>
        <v>0</v>
      </c>
      <c r="DK32" s="383" t="n">
        <f aca="false">IFERROR(DJ32*(1+INDEX(Inputs!$P$15:$P$25,MATCH('Cash Flows - Market'!DK$2,Inputs!$L$15:$L$25))/12),0)</f>
        <v>0</v>
      </c>
      <c r="DL32" s="383" t="n">
        <f aca="false">IFERROR(DK32*(1+INDEX(Inputs!$P$15:$P$25,MATCH('Cash Flows - Market'!DL$2,Inputs!$L$15:$L$25))/12),0)</f>
        <v>0</v>
      </c>
      <c r="DM32" s="383" t="n">
        <f aca="false">IFERROR(DL32*(1+INDEX(Inputs!$P$15:$P$25,MATCH('Cash Flows - Market'!DM$2,Inputs!$L$15:$L$25))/12),0)</f>
        <v>0</v>
      </c>
      <c r="DN32" s="383" t="n">
        <f aca="false">IFERROR(DM32*(1+INDEX(Inputs!$P$15:$P$25,MATCH('Cash Flows - Market'!DN$2,Inputs!$L$15:$L$25))/12),0)</f>
        <v>0</v>
      </c>
      <c r="DO32" s="383" t="n">
        <f aca="false">IFERROR(DN32*(1+INDEX(Inputs!$P$15:$P$25,MATCH('Cash Flows - Market'!DO$2,Inputs!$L$15:$L$25))/12),0)</f>
        <v>0</v>
      </c>
      <c r="DP32" s="383" t="n">
        <f aca="false">IFERROR(DO32*(1+INDEX(Inputs!$P$15:$P$25,MATCH('Cash Flows - Market'!DP$2,Inputs!$L$15:$L$25))/12),0)</f>
        <v>0</v>
      </c>
      <c r="DQ32" s="383" t="n">
        <f aca="false">IFERROR(DP32*(1+INDEX(Inputs!$P$15:$P$25,MATCH('Cash Flows - Market'!DQ$2,Inputs!$L$15:$L$25))/12),0)</f>
        <v>0</v>
      </c>
      <c r="DR32" s="383" t="n">
        <f aca="false">IFERROR(DQ32*(1+INDEX(Inputs!$P$15:$P$25,MATCH('Cash Flows - Market'!DR$2,Inputs!$L$15:$L$25))/12),0)</f>
        <v>0</v>
      </c>
      <c r="DS32" s="383" t="n">
        <f aca="false">IFERROR(DR32*(1+INDEX(Inputs!$P$15:$P$25,MATCH('Cash Flows - Market'!DS$2,Inputs!$L$15:$L$25))/12),0)</f>
        <v>0</v>
      </c>
      <c r="DT32" s="383" t="n">
        <f aca="false">IFERROR(DS32*(1+INDEX(Inputs!$P$15:$P$25,MATCH('Cash Flows - Market'!DT$2,Inputs!$L$15:$L$25))/12),0)</f>
        <v>0</v>
      </c>
      <c r="DU32" s="383" t="n">
        <f aca="false">IFERROR(DT32*(1+INDEX(Inputs!$P$15:$P$25,MATCH('Cash Flows - Market'!DU$2,Inputs!$L$15:$L$25))/12),0)</f>
        <v>0</v>
      </c>
      <c r="DV32" s="383" t="n">
        <f aca="false">IFERROR(DU32*(1+INDEX(Inputs!$P$15:$P$25,MATCH('Cash Flows - Market'!DV$2,Inputs!$L$15:$L$25))/12),0)</f>
        <v>0</v>
      </c>
      <c r="DW32" s="383" t="n">
        <f aca="false">IFERROR(DV32*(1+INDEX(Inputs!$P$15:$P$25,MATCH('Cash Flows - Market'!DW$2,Inputs!$L$15:$L$25))/12),0)</f>
        <v>0</v>
      </c>
      <c r="DX32" s="383" t="n">
        <f aca="false">IFERROR(DW32*(1+INDEX(Inputs!$P$15:$P$25,MATCH('Cash Flows - Market'!DX$2,Inputs!$L$15:$L$25))/12),0)</f>
        <v>0</v>
      </c>
      <c r="DY32" s="383" t="n">
        <f aca="false">IFERROR(DX32*(1+INDEX(Inputs!$P$15:$P$25,MATCH('Cash Flows - Market'!DY$2,Inputs!$L$15:$L$25))/12),0)</f>
        <v>0</v>
      </c>
      <c r="DZ32" s="383" t="n">
        <f aca="false">IFERROR(DY32*(1+INDEX(Inputs!$P$15:$P$25,MATCH('Cash Flows - Market'!DZ$2,Inputs!$L$15:$L$25))/12),0)</f>
        <v>0</v>
      </c>
      <c r="EA32" s="383" t="n">
        <f aca="false">IFERROR(DZ32*(1+INDEX(Inputs!$P$15:$P$25,MATCH('Cash Flows - Market'!EA$2,Inputs!$L$15:$L$25))/12),0)</f>
        <v>0</v>
      </c>
      <c r="EB32" s="383" t="n">
        <f aca="false">IFERROR(EA32*(1+INDEX(Inputs!$P$15:$P$25,MATCH('Cash Flows - Market'!EB$2,Inputs!$L$15:$L$25))/12),0)</f>
        <v>0</v>
      </c>
      <c r="EC32" s="383" t="n">
        <f aca="false">IFERROR(EB32*(1+INDEX(Inputs!$P$15:$P$25,MATCH('Cash Flows - Market'!EC$2,Inputs!$L$15:$L$25))/12),0)</f>
        <v>0</v>
      </c>
      <c r="ED32" s="383" t="n">
        <f aca="false">IFERROR(EC32*(1+INDEX(Inputs!$P$15:$P$25,MATCH('Cash Flows - Market'!ED$2,Inputs!$L$15:$L$25))/12),0)</f>
        <v>0</v>
      </c>
      <c r="EE32" s="383" t="n">
        <f aca="false">IFERROR(ED32*(1+INDEX(Inputs!$P$15:$P$25,MATCH('Cash Flows - Market'!EE$2,Inputs!$L$15:$L$25))/12),0)</f>
        <v>0</v>
      </c>
      <c r="EF32" s="383" t="n">
        <f aca="false">IFERROR(EE32*(1+INDEX(Inputs!$P$15:$P$25,MATCH('Cash Flows - Market'!EF$2,Inputs!$L$15:$L$25))/12),0)</f>
        <v>0</v>
      </c>
      <c r="EG32" s="383" t="n">
        <f aca="false">IFERROR(EF32*(1+INDEX(Inputs!$P$15:$P$25,MATCH('Cash Flows - Market'!EG$2,Inputs!$L$15:$L$25))/12),0)</f>
        <v>0</v>
      </c>
      <c r="EH32" s="383" t="n">
        <f aca="false">IFERROR(EG32*(1+INDEX(Inputs!$P$15:$P$25,MATCH('Cash Flows - Market'!EH$2,Inputs!$L$15:$L$25))/12),0)</f>
        <v>0</v>
      </c>
      <c r="EI32" s="383" t="n">
        <f aca="false">IFERROR(EH32*(1+INDEX(Inputs!$P$15:$P$25,MATCH('Cash Flows - Market'!EI$2,Inputs!$L$15:$L$25))/12),0)</f>
        <v>0</v>
      </c>
      <c r="EJ32" s="383" t="n">
        <f aca="false">IFERROR(EI32*(1+INDEX(Inputs!$P$15:$P$25,MATCH('Cash Flows - Market'!EJ$2,Inputs!$L$15:$L$25))/12),0)</f>
        <v>0</v>
      </c>
      <c r="EK32" s="383" t="n">
        <f aca="false">IFERROR(EJ32*(1+INDEX(Inputs!$P$15:$P$25,MATCH('Cash Flows - Market'!EK$2,Inputs!$L$15:$L$25))/12),0)</f>
        <v>0</v>
      </c>
      <c r="EL32" s="383" t="n">
        <f aca="false">IFERROR(EK32*(1+INDEX(Inputs!$P$15:$P$25,MATCH('Cash Flows - Market'!EL$2,Inputs!$L$15:$L$25))/12),0)</f>
        <v>0</v>
      </c>
      <c r="EM32" s="383" t="n">
        <f aca="false">IFERROR(EL32*(1+INDEX(Inputs!$P$15:$P$25,MATCH('Cash Flows - Market'!EM$2,Inputs!$L$15:$L$25))/12),0)</f>
        <v>0</v>
      </c>
      <c r="EN32" s="383" t="n">
        <f aca="false">IFERROR(EM32*(1+INDEX(Inputs!$P$15:$P$25,MATCH('Cash Flows - Market'!EN$2,Inputs!$L$15:$L$25))/12),0)</f>
        <v>0</v>
      </c>
      <c r="EO32" s="383" t="n">
        <f aca="false">IFERROR(EN32*(1+INDEX(Inputs!$P$15:$P$25,MATCH('Cash Flows - Market'!EO$2,Inputs!$L$15:$L$25))/12),0)</f>
        <v>0</v>
      </c>
      <c r="EP32" s="383" t="n">
        <f aca="false">IFERROR(EO32*(1+INDEX(Inputs!$P$15:$P$25,MATCH('Cash Flows - Market'!EP$2,Inputs!$L$15:$L$25))/12),0)</f>
        <v>0</v>
      </c>
      <c r="EQ32" s="383" t="n">
        <f aca="false">IFERROR(EP32*(1+INDEX(Inputs!$P$15:$P$25,MATCH('Cash Flows - Market'!EQ$2,Inputs!$L$15:$L$25))/12),0)</f>
        <v>0</v>
      </c>
      <c r="ER32" s="383" t="n">
        <f aca="false">IFERROR(EQ32*(1+INDEX(Inputs!$P$15:$P$25,MATCH('Cash Flows - Market'!ER$2,Inputs!$L$15:$L$25))/12),0)</f>
        <v>0</v>
      </c>
      <c r="ES32" s="383" t="n">
        <f aca="false">IFERROR(ER32*(1+INDEX(Inputs!$P$15:$P$25,MATCH('Cash Flows - Market'!ES$2,Inputs!$L$15:$L$25))/12),0)</f>
        <v>0</v>
      </c>
      <c r="ET32" s="383" t="n">
        <f aca="false">IFERROR(ES32*(1+INDEX(Inputs!$P$15:$P$25,MATCH('Cash Flows - Market'!ET$2,Inputs!$L$15:$L$25))/12),0)</f>
        <v>0</v>
      </c>
      <c r="EU32" s="383" t="n">
        <f aca="false">IFERROR(ET32*(1+INDEX(Inputs!$P$15:$P$25,MATCH('Cash Flows - Market'!EU$2,Inputs!$L$15:$L$25))/12),0)</f>
        <v>0</v>
      </c>
      <c r="EV32" s="383" t="n">
        <f aca="false">IFERROR(EU32*(1+INDEX(Inputs!$P$15:$P$25,MATCH('Cash Flows - Market'!EV$2,Inputs!$L$15:$L$25))/12),0)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Market'!V$2,Inputs!$L$15:$L$25))/12),0)</f>
        <v>0</v>
      </c>
      <c r="W33" s="383" t="n">
        <f aca="false">IFERROR(V33*(1+INDEX(Inputs!$P$15:$P$25,MATCH('Cash Flows - Market'!W$2,Inputs!$L$15:$L$25))/12),0)</f>
        <v>0</v>
      </c>
      <c r="X33" s="383" t="n">
        <f aca="false">IFERROR(W33*(1+INDEX(Inputs!$P$15:$P$25,MATCH('Cash Flows - Market'!X$2,Inputs!$L$15:$L$25))/12),0)</f>
        <v>0</v>
      </c>
      <c r="Y33" s="383" t="n">
        <f aca="false">IFERROR(X33*(1+INDEX(Inputs!$P$15:$P$25,MATCH('Cash Flows - Market'!Y$2,Inputs!$L$15:$L$25))/12),0)</f>
        <v>0</v>
      </c>
      <c r="Z33" s="383" t="n">
        <f aca="false">IFERROR(Y33*(1+INDEX(Inputs!$P$15:$P$25,MATCH('Cash Flows - Market'!Z$2,Inputs!$L$15:$L$25))/12),0)</f>
        <v>0</v>
      </c>
      <c r="AA33" s="383" t="n">
        <f aca="false">IFERROR(Z33*(1+INDEX(Inputs!$P$15:$P$25,MATCH('Cash Flows - Market'!AA$2,Inputs!$L$15:$L$25))/12),0)</f>
        <v>0</v>
      </c>
      <c r="AB33" s="383" t="n">
        <f aca="false">IFERROR(AA33*(1+INDEX(Inputs!$P$15:$P$25,MATCH('Cash Flows - Market'!AB$2,Inputs!$L$15:$L$25))/12),0)</f>
        <v>0</v>
      </c>
      <c r="AC33" s="383" t="n">
        <f aca="false">IFERROR(AB33*(1+INDEX(Inputs!$P$15:$P$25,MATCH('Cash Flows - Market'!AC$2,Inputs!$L$15:$L$25))/12),0)</f>
        <v>0</v>
      </c>
      <c r="AD33" s="383" t="n">
        <f aca="false">IFERROR(AC33*(1+INDEX(Inputs!$P$15:$P$25,MATCH('Cash Flows - Market'!AD$2,Inputs!$L$15:$L$25))/12),0)</f>
        <v>0</v>
      </c>
      <c r="AE33" s="383" t="n">
        <f aca="false">IFERROR(AD33*(1+INDEX(Inputs!$P$15:$P$25,MATCH('Cash Flows - Market'!AE$2,Inputs!$L$15:$L$25))/12),0)</f>
        <v>0</v>
      </c>
      <c r="AF33" s="383" t="n">
        <f aca="false">IFERROR(AE33*(1+INDEX(Inputs!$P$15:$P$25,MATCH('Cash Flows - Market'!AF$2,Inputs!$L$15:$L$25))/12),0)</f>
        <v>0</v>
      </c>
      <c r="AG33" s="383" t="n">
        <f aca="false">IFERROR(AF33*(1+INDEX(Inputs!$P$15:$P$25,MATCH('Cash Flows - Market'!AG$2,Inputs!$L$15:$L$25))/12),0)</f>
        <v>0</v>
      </c>
      <c r="AH33" s="383" t="n">
        <f aca="false">IFERROR(AG33*(1+INDEX(Inputs!$P$15:$P$25,MATCH('Cash Flows - Market'!AH$2,Inputs!$L$15:$L$25))/12),0)</f>
        <v>0</v>
      </c>
      <c r="AI33" s="383" t="n">
        <f aca="false">IFERROR(AH33*(1+INDEX(Inputs!$P$15:$P$25,MATCH('Cash Flows - Market'!AI$2,Inputs!$L$15:$L$25))/12),0)</f>
        <v>0</v>
      </c>
      <c r="AJ33" s="383" t="n">
        <f aca="false">IFERROR(AI33*(1+INDEX(Inputs!$P$15:$P$25,MATCH('Cash Flows - Market'!AJ$2,Inputs!$L$15:$L$25))/12),0)</f>
        <v>0</v>
      </c>
      <c r="AK33" s="383" t="n">
        <f aca="false">IFERROR(AJ33*(1+INDEX(Inputs!$P$15:$P$25,MATCH('Cash Flows - Market'!AK$2,Inputs!$L$15:$L$25))/12),0)</f>
        <v>0</v>
      </c>
      <c r="AL33" s="383" t="n">
        <f aca="false">IFERROR(AK33*(1+INDEX(Inputs!$P$15:$P$25,MATCH('Cash Flows - Market'!AL$2,Inputs!$L$15:$L$25))/12),0)</f>
        <v>0</v>
      </c>
      <c r="AM33" s="383" t="n">
        <f aca="false">IFERROR(AL33*(1+INDEX(Inputs!$P$15:$P$25,MATCH('Cash Flows - Market'!AM$2,Inputs!$L$15:$L$25))/12),0)</f>
        <v>0</v>
      </c>
      <c r="AN33" s="383" t="n">
        <f aca="false">IFERROR(AM33*(1+INDEX(Inputs!$P$15:$P$25,MATCH('Cash Flows - Market'!AN$2,Inputs!$L$15:$L$25))/12),0)</f>
        <v>0</v>
      </c>
      <c r="AO33" s="383" t="n">
        <f aca="false">IFERROR(AN33*(1+INDEX(Inputs!$P$15:$P$25,MATCH('Cash Flows - Market'!AO$2,Inputs!$L$15:$L$25))/12),0)</f>
        <v>0</v>
      </c>
      <c r="AP33" s="383" t="n">
        <f aca="false">IFERROR(AO33*(1+INDEX(Inputs!$P$15:$P$25,MATCH('Cash Flows - Market'!AP$2,Inputs!$L$15:$L$25))/12),0)</f>
        <v>0</v>
      </c>
      <c r="AQ33" s="383" t="n">
        <f aca="false">IFERROR(AP33*(1+INDEX(Inputs!$P$15:$P$25,MATCH('Cash Flows - Market'!AQ$2,Inputs!$L$15:$L$25))/12),0)</f>
        <v>0</v>
      </c>
      <c r="AR33" s="383" t="n">
        <f aca="false">IFERROR(AQ33*(1+INDEX(Inputs!$P$15:$P$25,MATCH('Cash Flows - Market'!AR$2,Inputs!$L$15:$L$25))/12),0)</f>
        <v>0</v>
      </c>
      <c r="AS33" s="383" t="n">
        <f aca="false">IFERROR(AR33*(1+INDEX(Inputs!$P$15:$P$25,MATCH('Cash Flows - Market'!AS$2,Inputs!$L$15:$L$25))/12),0)</f>
        <v>0</v>
      </c>
      <c r="AT33" s="383" t="n">
        <f aca="false">IFERROR(AS33*(1+INDEX(Inputs!$P$15:$P$25,MATCH('Cash Flows - Market'!AT$2,Inputs!$L$15:$L$25))/12),0)</f>
        <v>0</v>
      </c>
      <c r="AU33" s="383" t="n">
        <f aca="false">IFERROR(AT33*(1+INDEX(Inputs!$P$15:$P$25,MATCH('Cash Flows - Market'!AU$2,Inputs!$L$15:$L$25))/12),0)</f>
        <v>0</v>
      </c>
      <c r="AV33" s="383" t="n">
        <f aca="false">IFERROR(AU33*(1+INDEX(Inputs!$P$15:$P$25,MATCH('Cash Flows - Market'!AV$2,Inputs!$L$15:$L$25))/12),0)</f>
        <v>0</v>
      </c>
      <c r="AW33" s="383" t="n">
        <f aca="false">IFERROR(AV33*(1+INDEX(Inputs!$P$15:$P$25,MATCH('Cash Flows - Market'!AW$2,Inputs!$L$15:$L$25))/12),0)</f>
        <v>0</v>
      </c>
      <c r="AX33" s="383" t="n">
        <f aca="false">IFERROR(AW33*(1+INDEX(Inputs!$P$15:$P$25,MATCH('Cash Flows - Market'!AX$2,Inputs!$L$15:$L$25))/12),0)</f>
        <v>0</v>
      </c>
      <c r="AY33" s="383" t="n">
        <f aca="false">IFERROR(AX33*(1+INDEX(Inputs!$P$15:$P$25,MATCH('Cash Flows - Market'!AY$2,Inputs!$L$15:$L$25))/12),0)</f>
        <v>0</v>
      </c>
      <c r="AZ33" s="383" t="n">
        <f aca="false">IFERROR(AY33*(1+INDEX(Inputs!$P$15:$P$25,MATCH('Cash Flows - Market'!AZ$2,Inputs!$L$15:$L$25))/12),0)</f>
        <v>0</v>
      </c>
      <c r="BA33" s="383" t="n">
        <f aca="false">IFERROR(AZ33*(1+INDEX(Inputs!$P$15:$P$25,MATCH('Cash Flows - Market'!BA$2,Inputs!$L$15:$L$25))/12),0)</f>
        <v>0</v>
      </c>
      <c r="BB33" s="383" t="n">
        <f aca="false">IFERROR(BA33*(1+INDEX(Inputs!$P$15:$P$25,MATCH('Cash Flows - Market'!BB$2,Inputs!$L$15:$L$25))/12),0)</f>
        <v>0</v>
      </c>
      <c r="BC33" s="383" t="n">
        <f aca="false">IFERROR(BB33*(1+INDEX(Inputs!$P$15:$P$25,MATCH('Cash Flows - Market'!BC$2,Inputs!$L$15:$L$25))/12),0)</f>
        <v>0</v>
      </c>
      <c r="BD33" s="383" t="n">
        <f aca="false">IFERROR(BC33*(1+INDEX(Inputs!$P$15:$P$25,MATCH('Cash Flows - Market'!BD$2,Inputs!$L$15:$L$25))/12),0)</f>
        <v>0</v>
      </c>
      <c r="BE33" s="383" t="n">
        <f aca="false">IFERROR(BD33*(1+INDEX(Inputs!$P$15:$P$25,MATCH('Cash Flows - Market'!BE$2,Inputs!$L$15:$L$25))/12),0)</f>
        <v>0</v>
      </c>
      <c r="BF33" s="383" t="n">
        <f aca="false">IFERROR(BE33*(1+INDEX(Inputs!$P$15:$P$25,MATCH('Cash Flows - Market'!BF$2,Inputs!$L$15:$L$25))/12),0)</f>
        <v>0</v>
      </c>
      <c r="BG33" s="383" t="n">
        <f aca="false">IFERROR(BF33*(1+INDEX(Inputs!$P$15:$P$25,MATCH('Cash Flows - Market'!BG$2,Inputs!$L$15:$L$25))/12),0)</f>
        <v>0</v>
      </c>
      <c r="BH33" s="383" t="n">
        <f aca="false">IFERROR(BG33*(1+INDEX(Inputs!$P$15:$P$25,MATCH('Cash Flows - Market'!BH$2,Inputs!$L$15:$L$25))/12),0)</f>
        <v>0</v>
      </c>
      <c r="BI33" s="383" t="n">
        <f aca="false">IFERROR(BH33*(1+INDEX(Inputs!$P$15:$P$25,MATCH('Cash Flows - Market'!BI$2,Inputs!$L$15:$L$25))/12),0)</f>
        <v>0</v>
      </c>
      <c r="BJ33" s="383" t="n">
        <f aca="false">IFERROR(BI33*(1+INDEX(Inputs!$P$15:$P$25,MATCH('Cash Flows - Market'!BJ$2,Inputs!$L$15:$L$25))/12),0)</f>
        <v>0</v>
      </c>
      <c r="BK33" s="383" t="n">
        <f aca="false">IFERROR(BJ33*(1+INDEX(Inputs!$P$15:$P$25,MATCH('Cash Flows - Market'!BK$2,Inputs!$L$15:$L$25))/12),0)</f>
        <v>0</v>
      </c>
      <c r="BL33" s="383" t="n">
        <f aca="false">IFERROR(BK33*(1+INDEX(Inputs!$P$15:$P$25,MATCH('Cash Flows - Market'!BL$2,Inputs!$L$15:$L$25))/12),0)</f>
        <v>0</v>
      </c>
      <c r="BM33" s="383" t="n">
        <f aca="false">IFERROR(BL33*(1+INDEX(Inputs!$P$15:$P$25,MATCH('Cash Flows - Market'!BM$2,Inputs!$L$15:$L$25))/12),0)</f>
        <v>0</v>
      </c>
      <c r="BN33" s="383" t="n">
        <f aca="false">IFERROR(BM33*(1+INDEX(Inputs!$P$15:$P$25,MATCH('Cash Flows - Market'!BN$2,Inputs!$L$15:$L$25))/12),0)</f>
        <v>0</v>
      </c>
      <c r="BO33" s="383" t="n">
        <f aca="false">IFERROR(BN33*(1+INDEX(Inputs!$P$15:$P$25,MATCH('Cash Flows - Market'!BO$2,Inputs!$L$15:$L$25))/12),0)</f>
        <v>0</v>
      </c>
      <c r="BP33" s="383" t="n">
        <f aca="false">IFERROR(BO33*(1+INDEX(Inputs!$P$15:$P$25,MATCH('Cash Flows - Market'!BP$2,Inputs!$L$15:$L$25))/12),0)</f>
        <v>0</v>
      </c>
      <c r="BQ33" s="383" t="n">
        <f aca="false">IFERROR(BP33*(1+INDEX(Inputs!$P$15:$P$25,MATCH('Cash Flows - Market'!BQ$2,Inputs!$L$15:$L$25))/12),0)</f>
        <v>0</v>
      </c>
      <c r="BR33" s="383" t="n">
        <f aca="false">IFERROR(BQ33*(1+INDEX(Inputs!$P$15:$P$25,MATCH('Cash Flows - Market'!BR$2,Inputs!$L$15:$L$25))/12),0)</f>
        <v>0</v>
      </c>
      <c r="BS33" s="383" t="n">
        <f aca="false">IFERROR(BR33*(1+INDEX(Inputs!$P$15:$P$25,MATCH('Cash Flows - Market'!BS$2,Inputs!$L$15:$L$25))/12),0)</f>
        <v>0</v>
      </c>
      <c r="BT33" s="383" t="n">
        <f aca="false">IFERROR(BS33*(1+INDEX(Inputs!$P$15:$P$25,MATCH('Cash Flows - Market'!BT$2,Inputs!$L$15:$L$25))/12),0)</f>
        <v>0</v>
      </c>
      <c r="BU33" s="383" t="n">
        <f aca="false">IFERROR(BT33*(1+INDEX(Inputs!$P$15:$P$25,MATCH('Cash Flows - Market'!BU$2,Inputs!$L$15:$L$25))/12),0)</f>
        <v>0</v>
      </c>
      <c r="BV33" s="383" t="n">
        <f aca="false">IFERROR(BU33*(1+INDEX(Inputs!$P$15:$P$25,MATCH('Cash Flows - Market'!BV$2,Inputs!$L$15:$L$25))/12),0)</f>
        <v>0</v>
      </c>
      <c r="BW33" s="383" t="n">
        <f aca="false">IFERROR(BV33*(1+INDEX(Inputs!$P$15:$P$25,MATCH('Cash Flows - Market'!BW$2,Inputs!$L$15:$L$25))/12),0)</f>
        <v>0</v>
      </c>
      <c r="BX33" s="383" t="n">
        <f aca="false">IFERROR(BW33*(1+INDEX(Inputs!$P$15:$P$25,MATCH('Cash Flows - Market'!BX$2,Inputs!$L$15:$L$25))/12),0)</f>
        <v>0</v>
      </c>
      <c r="BY33" s="383" t="n">
        <f aca="false">IFERROR(BX33*(1+INDEX(Inputs!$P$15:$P$25,MATCH('Cash Flows - Market'!BY$2,Inputs!$L$15:$L$25))/12),0)</f>
        <v>0</v>
      </c>
      <c r="BZ33" s="383" t="n">
        <f aca="false">IFERROR(BY33*(1+INDEX(Inputs!$P$15:$P$25,MATCH('Cash Flows - Market'!BZ$2,Inputs!$L$15:$L$25))/12),0)</f>
        <v>0</v>
      </c>
      <c r="CA33" s="383" t="n">
        <f aca="false">IFERROR(BZ33*(1+INDEX(Inputs!$P$15:$P$25,MATCH('Cash Flows - Market'!CA$2,Inputs!$L$15:$L$25))/12),0)</f>
        <v>0</v>
      </c>
      <c r="CB33" s="383" t="n">
        <f aca="false">IFERROR(CA33*(1+INDEX(Inputs!$P$15:$P$25,MATCH('Cash Flows - Market'!CB$2,Inputs!$L$15:$L$25))/12),0)</f>
        <v>0</v>
      </c>
      <c r="CC33" s="383" t="n">
        <f aca="false">IFERROR(CB33*(1+INDEX(Inputs!$P$15:$P$25,MATCH('Cash Flows - Market'!CC$2,Inputs!$L$15:$L$25))/12),0)</f>
        <v>0</v>
      </c>
      <c r="CD33" s="383" t="n">
        <f aca="false">IFERROR(CC33*(1+INDEX(Inputs!$P$15:$P$25,MATCH('Cash Flows - Market'!CD$2,Inputs!$L$15:$L$25))/12),0)</f>
        <v>0</v>
      </c>
      <c r="CE33" s="383" t="n">
        <f aca="false">IFERROR(CD33*(1+INDEX(Inputs!$P$15:$P$25,MATCH('Cash Flows - Market'!CE$2,Inputs!$L$15:$L$25))/12),0)</f>
        <v>0</v>
      </c>
      <c r="CF33" s="383" t="n">
        <f aca="false">IFERROR(CE33*(1+INDEX(Inputs!$P$15:$P$25,MATCH('Cash Flows - Market'!CF$2,Inputs!$L$15:$L$25))/12),0)</f>
        <v>0</v>
      </c>
      <c r="CG33" s="383" t="n">
        <f aca="false">IFERROR(CF33*(1+INDEX(Inputs!$P$15:$P$25,MATCH('Cash Flows - Market'!CG$2,Inputs!$L$15:$L$25))/12),0)</f>
        <v>0</v>
      </c>
      <c r="CH33" s="383" t="n">
        <f aca="false">IFERROR(CG33*(1+INDEX(Inputs!$P$15:$P$25,MATCH('Cash Flows - Market'!CH$2,Inputs!$L$15:$L$25))/12),0)</f>
        <v>0</v>
      </c>
      <c r="CI33" s="383" t="n">
        <f aca="false">IFERROR(CH33*(1+INDEX(Inputs!$P$15:$P$25,MATCH('Cash Flows - Market'!CI$2,Inputs!$L$15:$L$25))/12),0)</f>
        <v>0</v>
      </c>
      <c r="CJ33" s="383" t="n">
        <f aca="false">IFERROR(CI33*(1+INDEX(Inputs!$P$15:$P$25,MATCH('Cash Flows - Market'!CJ$2,Inputs!$L$15:$L$25))/12),0)</f>
        <v>0</v>
      </c>
      <c r="CK33" s="383" t="n">
        <f aca="false">IFERROR(CJ33*(1+INDEX(Inputs!$P$15:$P$25,MATCH('Cash Flows - Market'!CK$2,Inputs!$L$15:$L$25))/12),0)</f>
        <v>0</v>
      </c>
      <c r="CL33" s="383" t="n">
        <f aca="false">IFERROR(CK33*(1+INDEX(Inputs!$P$15:$P$25,MATCH('Cash Flows - Market'!CL$2,Inputs!$L$15:$L$25))/12),0)</f>
        <v>0</v>
      </c>
      <c r="CM33" s="383" t="n">
        <f aca="false">IFERROR(CL33*(1+INDEX(Inputs!$P$15:$P$25,MATCH('Cash Flows - Market'!CM$2,Inputs!$L$15:$L$25))/12),0)</f>
        <v>0</v>
      </c>
      <c r="CN33" s="383" t="n">
        <f aca="false">IFERROR(CM33*(1+INDEX(Inputs!$P$15:$P$25,MATCH('Cash Flows - Market'!CN$2,Inputs!$L$15:$L$25))/12),0)</f>
        <v>0</v>
      </c>
      <c r="CO33" s="383" t="n">
        <f aca="false">IFERROR(CN33*(1+INDEX(Inputs!$P$15:$P$25,MATCH('Cash Flows - Market'!CO$2,Inputs!$L$15:$L$25))/12),0)</f>
        <v>0</v>
      </c>
      <c r="CP33" s="383" t="n">
        <f aca="false">IFERROR(CO33*(1+INDEX(Inputs!$P$15:$P$25,MATCH('Cash Flows - Market'!CP$2,Inputs!$L$15:$L$25))/12),0)</f>
        <v>0</v>
      </c>
      <c r="CQ33" s="383" t="n">
        <f aca="false">IFERROR(CP33*(1+INDEX(Inputs!$P$15:$P$25,MATCH('Cash Flows - Market'!CQ$2,Inputs!$L$15:$L$25))/12),0)</f>
        <v>0</v>
      </c>
      <c r="CR33" s="383" t="n">
        <f aca="false">IFERROR(CQ33*(1+INDEX(Inputs!$P$15:$P$25,MATCH('Cash Flows - Market'!CR$2,Inputs!$L$15:$L$25))/12),0)</f>
        <v>0</v>
      </c>
      <c r="CS33" s="383" t="n">
        <f aca="false">IFERROR(CR33*(1+INDEX(Inputs!$P$15:$P$25,MATCH('Cash Flows - Market'!CS$2,Inputs!$L$15:$L$25))/12),0)</f>
        <v>0</v>
      </c>
      <c r="CT33" s="383" t="n">
        <f aca="false">IFERROR(CS33*(1+INDEX(Inputs!$P$15:$P$25,MATCH('Cash Flows - Market'!CT$2,Inputs!$L$15:$L$25))/12),0)</f>
        <v>0</v>
      </c>
      <c r="CU33" s="383" t="n">
        <f aca="false">IFERROR(CT33*(1+INDEX(Inputs!$P$15:$P$25,MATCH('Cash Flows - Market'!CU$2,Inputs!$L$15:$L$25))/12),0)</f>
        <v>0</v>
      </c>
      <c r="CV33" s="383" t="n">
        <f aca="false">IFERROR(CU33*(1+INDEX(Inputs!$P$15:$P$25,MATCH('Cash Flows - Market'!CV$2,Inputs!$L$15:$L$25))/12),0)</f>
        <v>0</v>
      </c>
      <c r="CW33" s="383" t="n">
        <f aca="false">IFERROR(CV33*(1+INDEX(Inputs!$P$15:$P$25,MATCH('Cash Flows - Market'!CW$2,Inputs!$L$15:$L$25))/12),0)</f>
        <v>0</v>
      </c>
      <c r="CX33" s="383" t="n">
        <f aca="false">IFERROR(CW33*(1+INDEX(Inputs!$P$15:$P$25,MATCH('Cash Flows - Market'!CX$2,Inputs!$L$15:$L$25))/12),0)</f>
        <v>0</v>
      </c>
      <c r="CY33" s="383" t="n">
        <f aca="false">IFERROR(CX33*(1+INDEX(Inputs!$P$15:$P$25,MATCH('Cash Flows - Market'!CY$2,Inputs!$L$15:$L$25))/12),0)</f>
        <v>0</v>
      </c>
      <c r="CZ33" s="383" t="n">
        <f aca="false">IFERROR(CY33*(1+INDEX(Inputs!$P$15:$P$25,MATCH('Cash Flows - Market'!CZ$2,Inputs!$L$15:$L$25))/12),0)</f>
        <v>0</v>
      </c>
      <c r="DA33" s="383" t="n">
        <f aca="false">IFERROR(CZ33*(1+INDEX(Inputs!$P$15:$P$25,MATCH('Cash Flows - Market'!DA$2,Inputs!$L$15:$L$25))/12),0)</f>
        <v>0</v>
      </c>
      <c r="DB33" s="383" t="n">
        <f aca="false">IFERROR(DA33*(1+INDEX(Inputs!$P$15:$P$25,MATCH('Cash Flows - Market'!DB$2,Inputs!$L$15:$L$25))/12),0)</f>
        <v>0</v>
      </c>
      <c r="DC33" s="383" t="n">
        <f aca="false">IFERROR(DB33*(1+INDEX(Inputs!$P$15:$P$25,MATCH('Cash Flows - Market'!DC$2,Inputs!$L$15:$L$25))/12),0)</f>
        <v>0</v>
      </c>
      <c r="DD33" s="383" t="n">
        <f aca="false">IFERROR(DC33*(1+INDEX(Inputs!$P$15:$P$25,MATCH('Cash Flows - Market'!DD$2,Inputs!$L$15:$L$25))/12),0)</f>
        <v>0</v>
      </c>
      <c r="DE33" s="383" t="n">
        <f aca="false">IFERROR(DD33*(1+INDEX(Inputs!$P$15:$P$25,MATCH('Cash Flows - Market'!DE$2,Inputs!$L$15:$L$25))/12),0)</f>
        <v>0</v>
      </c>
      <c r="DF33" s="383" t="n">
        <f aca="false">IFERROR(DE33*(1+INDEX(Inputs!$P$15:$P$25,MATCH('Cash Flows - Market'!DF$2,Inputs!$L$15:$L$25))/12),0)</f>
        <v>0</v>
      </c>
      <c r="DG33" s="383" t="n">
        <f aca="false">IFERROR(DF33*(1+INDEX(Inputs!$P$15:$P$25,MATCH('Cash Flows - Market'!DG$2,Inputs!$L$15:$L$25))/12),0)</f>
        <v>0</v>
      </c>
      <c r="DH33" s="383" t="n">
        <f aca="false">IFERROR(DG33*(1+INDEX(Inputs!$P$15:$P$25,MATCH('Cash Flows - Market'!DH$2,Inputs!$L$15:$L$25))/12),0)</f>
        <v>0</v>
      </c>
      <c r="DI33" s="383" t="n">
        <f aca="false">IFERROR(DH33*(1+INDEX(Inputs!$P$15:$P$25,MATCH('Cash Flows - Market'!DI$2,Inputs!$L$15:$L$25))/12),0)</f>
        <v>0</v>
      </c>
      <c r="DJ33" s="383" t="n">
        <f aca="false">IFERROR(DI33*(1+INDEX(Inputs!$P$15:$P$25,MATCH('Cash Flows - Market'!DJ$2,Inputs!$L$15:$L$25))/12),0)</f>
        <v>0</v>
      </c>
      <c r="DK33" s="383" t="n">
        <f aca="false">IFERROR(DJ33*(1+INDEX(Inputs!$P$15:$P$25,MATCH('Cash Flows - Market'!DK$2,Inputs!$L$15:$L$25))/12),0)</f>
        <v>0</v>
      </c>
      <c r="DL33" s="383" t="n">
        <f aca="false">IFERROR(DK33*(1+INDEX(Inputs!$P$15:$P$25,MATCH('Cash Flows - Market'!DL$2,Inputs!$L$15:$L$25))/12),0)</f>
        <v>0</v>
      </c>
      <c r="DM33" s="383" t="n">
        <f aca="false">IFERROR(DL33*(1+INDEX(Inputs!$P$15:$P$25,MATCH('Cash Flows - Market'!DM$2,Inputs!$L$15:$L$25))/12),0)</f>
        <v>0</v>
      </c>
      <c r="DN33" s="383" t="n">
        <f aca="false">IFERROR(DM33*(1+INDEX(Inputs!$P$15:$P$25,MATCH('Cash Flows - Market'!DN$2,Inputs!$L$15:$L$25))/12),0)</f>
        <v>0</v>
      </c>
      <c r="DO33" s="383" t="n">
        <f aca="false">IFERROR(DN33*(1+INDEX(Inputs!$P$15:$P$25,MATCH('Cash Flows - Market'!DO$2,Inputs!$L$15:$L$25))/12),0)</f>
        <v>0</v>
      </c>
      <c r="DP33" s="383" t="n">
        <f aca="false">IFERROR(DO33*(1+INDEX(Inputs!$P$15:$P$25,MATCH('Cash Flows - Market'!DP$2,Inputs!$L$15:$L$25))/12),0)</f>
        <v>0</v>
      </c>
      <c r="DQ33" s="383" t="n">
        <f aca="false">IFERROR(DP33*(1+INDEX(Inputs!$P$15:$P$25,MATCH('Cash Flows - Market'!DQ$2,Inputs!$L$15:$L$25))/12),0)</f>
        <v>0</v>
      </c>
      <c r="DR33" s="383" t="n">
        <f aca="false">IFERROR(DQ33*(1+INDEX(Inputs!$P$15:$P$25,MATCH('Cash Flows - Market'!DR$2,Inputs!$L$15:$L$25))/12),0)</f>
        <v>0</v>
      </c>
      <c r="DS33" s="383" t="n">
        <f aca="false">IFERROR(DR33*(1+INDEX(Inputs!$P$15:$P$25,MATCH('Cash Flows - Market'!DS$2,Inputs!$L$15:$L$25))/12),0)</f>
        <v>0</v>
      </c>
      <c r="DT33" s="383" t="n">
        <f aca="false">IFERROR(DS33*(1+INDEX(Inputs!$P$15:$P$25,MATCH('Cash Flows - Market'!DT$2,Inputs!$L$15:$L$25))/12),0)</f>
        <v>0</v>
      </c>
      <c r="DU33" s="383" t="n">
        <f aca="false">IFERROR(DT33*(1+INDEX(Inputs!$P$15:$P$25,MATCH('Cash Flows - Market'!DU$2,Inputs!$L$15:$L$25))/12),0)</f>
        <v>0</v>
      </c>
      <c r="DV33" s="383" t="n">
        <f aca="false">IFERROR(DU33*(1+INDEX(Inputs!$P$15:$P$25,MATCH('Cash Flows - Market'!DV$2,Inputs!$L$15:$L$25))/12),0)</f>
        <v>0</v>
      </c>
      <c r="DW33" s="383" t="n">
        <f aca="false">IFERROR(DV33*(1+INDEX(Inputs!$P$15:$P$25,MATCH('Cash Flows - Market'!DW$2,Inputs!$L$15:$L$25))/12),0)</f>
        <v>0</v>
      </c>
      <c r="DX33" s="383" t="n">
        <f aca="false">IFERROR(DW33*(1+INDEX(Inputs!$P$15:$P$25,MATCH('Cash Flows - Market'!DX$2,Inputs!$L$15:$L$25))/12),0)</f>
        <v>0</v>
      </c>
      <c r="DY33" s="383" t="n">
        <f aca="false">IFERROR(DX33*(1+INDEX(Inputs!$P$15:$P$25,MATCH('Cash Flows - Market'!DY$2,Inputs!$L$15:$L$25))/12),0)</f>
        <v>0</v>
      </c>
      <c r="DZ33" s="383" t="n">
        <f aca="false">IFERROR(DY33*(1+INDEX(Inputs!$P$15:$P$25,MATCH('Cash Flows - Market'!DZ$2,Inputs!$L$15:$L$25))/12),0)</f>
        <v>0</v>
      </c>
      <c r="EA33" s="383" t="n">
        <f aca="false">IFERROR(DZ33*(1+INDEX(Inputs!$P$15:$P$25,MATCH('Cash Flows - Market'!EA$2,Inputs!$L$15:$L$25))/12),0)</f>
        <v>0</v>
      </c>
      <c r="EB33" s="383" t="n">
        <f aca="false">IFERROR(EA33*(1+INDEX(Inputs!$P$15:$P$25,MATCH('Cash Flows - Market'!EB$2,Inputs!$L$15:$L$25))/12),0)</f>
        <v>0</v>
      </c>
      <c r="EC33" s="383" t="n">
        <f aca="false">IFERROR(EB33*(1+INDEX(Inputs!$P$15:$P$25,MATCH('Cash Flows - Market'!EC$2,Inputs!$L$15:$L$25))/12),0)</f>
        <v>0</v>
      </c>
      <c r="ED33" s="383" t="n">
        <f aca="false">IFERROR(EC33*(1+INDEX(Inputs!$P$15:$P$25,MATCH('Cash Flows - Market'!ED$2,Inputs!$L$15:$L$25))/12),0)</f>
        <v>0</v>
      </c>
      <c r="EE33" s="383" t="n">
        <f aca="false">IFERROR(ED33*(1+INDEX(Inputs!$P$15:$P$25,MATCH('Cash Flows - Market'!EE$2,Inputs!$L$15:$L$25))/12),0)</f>
        <v>0</v>
      </c>
      <c r="EF33" s="383" t="n">
        <f aca="false">IFERROR(EE33*(1+INDEX(Inputs!$P$15:$P$25,MATCH('Cash Flows - Market'!EF$2,Inputs!$L$15:$L$25))/12),0)</f>
        <v>0</v>
      </c>
      <c r="EG33" s="383" t="n">
        <f aca="false">IFERROR(EF33*(1+INDEX(Inputs!$P$15:$P$25,MATCH('Cash Flows - Market'!EG$2,Inputs!$L$15:$L$25))/12),0)</f>
        <v>0</v>
      </c>
      <c r="EH33" s="383" t="n">
        <f aca="false">IFERROR(EG33*(1+INDEX(Inputs!$P$15:$P$25,MATCH('Cash Flows - Market'!EH$2,Inputs!$L$15:$L$25))/12),0)</f>
        <v>0</v>
      </c>
      <c r="EI33" s="383" t="n">
        <f aca="false">IFERROR(EH33*(1+INDEX(Inputs!$P$15:$P$25,MATCH('Cash Flows - Market'!EI$2,Inputs!$L$15:$L$25))/12),0)</f>
        <v>0</v>
      </c>
      <c r="EJ33" s="383" t="n">
        <f aca="false">IFERROR(EI33*(1+INDEX(Inputs!$P$15:$P$25,MATCH('Cash Flows - Market'!EJ$2,Inputs!$L$15:$L$25))/12),0)</f>
        <v>0</v>
      </c>
      <c r="EK33" s="383" t="n">
        <f aca="false">IFERROR(EJ33*(1+INDEX(Inputs!$P$15:$P$25,MATCH('Cash Flows - Market'!EK$2,Inputs!$L$15:$L$25))/12),0)</f>
        <v>0</v>
      </c>
      <c r="EL33" s="383" t="n">
        <f aca="false">IFERROR(EK33*(1+INDEX(Inputs!$P$15:$P$25,MATCH('Cash Flows - Market'!EL$2,Inputs!$L$15:$L$25))/12),0)</f>
        <v>0</v>
      </c>
      <c r="EM33" s="383" t="n">
        <f aca="false">IFERROR(EL33*(1+INDEX(Inputs!$P$15:$P$25,MATCH('Cash Flows - Market'!EM$2,Inputs!$L$15:$L$25))/12),0)</f>
        <v>0</v>
      </c>
      <c r="EN33" s="383" t="n">
        <f aca="false">IFERROR(EM33*(1+INDEX(Inputs!$P$15:$P$25,MATCH('Cash Flows - Market'!EN$2,Inputs!$L$15:$L$25))/12),0)</f>
        <v>0</v>
      </c>
      <c r="EO33" s="383" t="n">
        <f aca="false">IFERROR(EN33*(1+INDEX(Inputs!$P$15:$P$25,MATCH('Cash Flows - Market'!EO$2,Inputs!$L$15:$L$25))/12),0)</f>
        <v>0</v>
      </c>
      <c r="EP33" s="383" t="n">
        <f aca="false">IFERROR(EO33*(1+INDEX(Inputs!$P$15:$P$25,MATCH('Cash Flows - Market'!EP$2,Inputs!$L$15:$L$25))/12),0)</f>
        <v>0</v>
      </c>
      <c r="EQ33" s="383" t="n">
        <f aca="false">IFERROR(EP33*(1+INDEX(Inputs!$P$15:$P$25,MATCH('Cash Flows - Market'!EQ$2,Inputs!$L$15:$L$25))/12),0)</f>
        <v>0</v>
      </c>
      <c r="ER33" s="383" t="n">
        <f aca="false">IFERROR(EQ33*(1+INDEX(Inputs!$P$15:$P$25,MATCH('Cash Flows - Market'!ER$2,Inputs!$L$15:$L$25))/12),0)</f>
        <v>0</v>
      </c>
      <c r="ES33" s="383" t="n">
        <f aca="false">IFERROR(ER33*(1+INDEX(Inputs!$P$15:$P$25,MATCH('Cash Flows - Market'!ES$2,Inputs!$L$15:$L$25))/12),0)</f>
        <v>0</v>
      </c>
      <c r="ET33" s="383" t="n">
        <f aca="false">IFERROR(ES33*(1+INDEX(Inputs!$P$15:$P$25,MATCH('Cash Flows - Market'!ET$2,Inputs!$L$15:$L$25))/12),0)</f>
        <v>0</v>
      </c>
      <c r="EU33" s="383" t="n">
        <f aca="false">IFERROR(ET33*(1+INDEX(Inputs!$P$15:$P$25,MATCH('Cash Flows - Market'!EU$2,Inputs!$L$15:$L$25))/12),0)</f>
        <v>0</v>
      </c>
      <c r="EV33" s="383" t="n">
        <f aca="false">IFERROR(EU33*(1+INDEX(Inputs!$P$15:$P$25,MATCH('Cash Flows - Market'!EV$2,Inputs!$L$15:$L$25))/12),0)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Market'!V$2,Inputs!$L$15:$L$25))/12),0)</f>
        <v>0</v>
      </c>
      <c r="W34" s="383" t="n">
        <f aca="false">IFERROR(V34*(1+INDEX(Inputs!$P$15:$P$25,MATCH('Cash Flows - Market'!W$2,Inputs!$L$15:$L$25))/12),0)</f>
        <v>0</v>
      </c>
      <c r="X34" s="383" t="n">
        <f aca="false">IFERROR(W34*(1+INDEX(Inputs!$P$15:$P$25,MATCH('Cash Flows - Market'!X$2,Inputs!$L$15:$L$25))/12),0)</f>
        <v>0</v>
      </c>
      <c r="Y34" s="383" t="n">
        <f aca="false">IFERROR(X34*(1+INDEX(Inputs!$P$15:$P$25,MATCH('Cash Flows - Market'!Y$2,Inputs!$L$15:$L$25))/12),0)</f>
        <v>0</v>
      </c>
      <c r="Z34" s="383" t="n">
        <f aca="false">IFERROR(Y34*(1+INDEX(Inputs!$P$15:$P$25,MATCH('Cash Flows - Market'!Z$2,Inputs!$L$15:$L$25))/12),0)</f>
        <v>0</v>
      </c>
      <c r="AA34" s="383" t="n">
        <f aca="false">IFERROR(Z34*(1+INDEX(Inputs!$P$15:$P$25,MATCH('Cash Flows - Market'!AA$2,Inputs!$L$15:$L$25))/12),0)</f>
        <v>0</v>
      </c>
      <c r="AB34" s="383" t="n">
        <f aca="false">IFERROR(AA34*(1+INDEX(Inputs!$P$15:$P$25,MATCH('Cash Flows - Market'!AB$2,Inputs!$L$15:$L$25))/12),0)</f>
        <v>0</v>
      </c>
      <c r="AC34" s="383" t="n">
        <f aca="false">IFERROR(AB34*(1+INDEX(Inputs!$P$15:$P$25,MATCH('Cash Flows - Market'!AC$2,Inputs!$L$15:$L$25))/12),0)</f>
        <v>0</v>
      </c>
      <c r="AD34" s="383" t="n">
        <f aca="false">IFERROR(AC34*(1+INDEX(Inputs!$P$15:$P$25,MATCH('Cash Flows - Market'!AD$2,Inputs!$L$15:$L$25))/12),0)</f>
        <v>0</v>
      </c>
      <c r="AE34" s="383" t="n">
        <f aca="false">IFERROR(AD34*(1+INDEX(Inputs!$P$15:$P$25,MATCH('Cash Flows - Market'!AE$2,Inputs!$L$15:$L$25))/12),0)</f>
        <v>0</v>
      </c>
      <c r="AF34" s="383" t="n">
        <f aca="false">IFERROR(AE34*(1+INDEX(Inputs!$P$15:$P$25,MATCH('Cash Flows - Market'!AF$2,Inputs!$L$15:$L$25))/12),0)</f>
        <v>0</v>
      </c>
      <c r="AG34" s="383" t="n">
        <f aca="false">IFERROR(AF34*(1+INDEX(Inputs!$P$15:$P$25,MATCH('Cash Flows - Market'!AG$2,Inputs!$L$15:$L$25))/12),0)</f>
        <v>0</v>
      </c>
      <c r="AH34" s="383" t="n">
        <f aca="false">IFERROR(AG34*(1+INDEX(Inputs!$P$15:$P$25,MATCH('Cash Flows - Market'!AH$2,Inputs!$L$15:$L$25))/12),0)</f>
        <v>0</v>
      </c>
      <c r="AI34" s="383" t="n">
        <f aca="false">IFERROR(AH34*(1+INDEX(Inputs!$P$15:$P$25,MATCH('Cash Flows - Market'!AI$2,Inputs!$L$15:$L$25))/12),0)</f>
        <v>0</v>
      </c>
      <c r="AJ34" s="383" t="n">
        <f aca="false">IFERROR(AI34*(1+INDEX(Inputs!$P$15:$P$25,MATCH('Cash Flows - Market'!AJ$2,Inputs!$L$15:$L$25))/12),0)</f>
        <v>0</v>
      </c>
      <c r="AK34" s="383" t="n">
        <f aca="false">IFERROR(AJ34*(1+INDEX(Inputs!$P$15:$P$25,MATCH('Cash Flows - Market'!AK$2,Inputs!$L$15:$L$25))/12),0)</f>
        <v>0</v>
      </c>
      <c r="AL34" s="383" t="n">
        <f aca="false">IFERROR(AK34*(1+INDEX(Inputs!$P$15:$P$25,MATCH('Cash Flows - Market'!AL$2,Inputs!$L$15:$L$25))/12),0)</f>
        <v>0</v>
      </c>
      <c r="AM34" s="383" t="n">
        <f aca="false">IFERROR(AL34*(1+INDEX(Inputs!$P$15:$P$25,MATCH('Cash Flows - Market'!AM$2,Inputs!$L$15:$L$25))/12),0)</f>
        <v>0</v>
      </c>
      <c r="AN34" s="383" t="n">
        <f aca="false">IFERROR(AM34*(1+INDEX(Inputs!$P$15:$P$25,MATCH('Cash Flows - Market'!AN$2,Inputs!$L$15:$L$25))/12),0)</f>
        <v>0</v>
      </c>
      <c r="AO34" s="383" t="n">
        <f aca="false">IFERROR(AN34*(1+INDEX(Inputs!$P$15:$P$25,MATCH('Cash Flows - Market'!AO$2,Inputs!$L$15:$L$25))/12),0)</f>
        <v>0</v>
      </c>
      <c r="AP34" s="383" t="n">
        <f aca="false">IFERROR(AO34*(1+INDEX(Inputs!$P$15:$P$25,MATCH('Cash Flows - Market'!AP$2,Inputs!$L$15:$L$25))/12),0)</f>
        <v>0</v>
      </c>
      <c r="AQ34" s="383" t="n">
        <f aca="false">IFERROR(AP34*(1+INDEX(Inputs!$P$15:$P$25,MATCH('Cash Flows - Market'!AQ$2,Inputs!$L$15:$L$25))/12),0)</f>
        <v>0</v>
      </c>
      <c r="AR34" s="383" t="n">
        <f aca="false">IFERROR(AQ34*(1+INDEX(Inputs!$P$15:$P$25,MATCH('Cash Flows - Market'!AR$2,Inputs!$L$15:$L$25))/12),0)</f>
        <v>0</v>
      </c>
      <c r="AS34" s="383" t="n">
        <f aca="false">IFERROR(AR34*(1+INDEX(Inputs!$P$15:$P$25,MATCH('Cash Flows - Market'!AS$2,Inputs!$L$15:$L$25))/12),0)</f>
        <v>0</v>
      </c>
      <c r="AT34" s="383" t="n">
        <f aca="false">IFERROR(AS34*(1+INDEX(Inputs!$P$15:$P$25,MATCH('Cash Flows - Market'!AT$2,Inputs!$L$15:$L$25))/12),0)</f>
        <v>0</v>
      </c>
      <c r="AU34" s="383" t="n">
        <f aca="false">IFERROR(AT34*(1+INDEX(Inputs!$P$15:$P$25,MATCH('Cash Flows - Market'!AU$2,Inputs!$L$15:$L$25))/12),0)</f>
        <v>0</v>
      </c>
      <c r="AV34" s="383" t="n">
        <f aca="false">IFERROR(AU34*(1+INDEX(Inputs!$P$15:$P$25,MATCH('Cash Flows - Market'!AV$2,Inputs!$L$15:$L$25))/12),0)</f>
        <v>0</v>
      </c>
      <c r="AW34" s="383" t="n">
        <f aca="false">IFERROR(AV34*(1+INDEX(Inputs!$P$15:$P$25,MATCH('Cash Flows - Market'!AW$2,Inputs!$L$15:$L$25))/12),0)</f>
        <v>0</v>
      </c>
      <c r="AX34" s="383" t="n">
        <f aca="false">IFERROR(AW34*(1+INDEX(Inputs!$P$15:$P$25,MATCH('Cash Flows - Market'!AX$2,Inputs!$L$15:$L$25))/12),0)</f>
        <v>0</v>
      </c>
      <c r="AY34" s="383" t="n">
        <f aca="false">IFERROR(AX34*(1+INDEX(Inputs!$P$15:$P$25,MATCH('Cash Flows - Market'!AY$2,Inputs!$L$15:$L$25))/12),0)</f>
        <v>0</v>
      </c>
      <c r="AZ34" s="383" t="n">
        <f aca="false">IFERROR(AY34*(1+INDEX(Inputs!$P$15:$P$25,MATCH('Cash Flows - Market'!AZ$2,Inputs!$L$15:$L$25))/12),0)</f>
        <v>0</v>
      </c>
      <c r="BA34" s="383" t="n">
        <f aca="false">IFERROR(AZ34*(1+INDEX(Inputs!$P$15:$P$25,MATCH('Cash Flows - Market'!BA$2,Inputs!$L$15:$L$25))/12),0)</f>
        <v>0</v>
      </c>
      <c r="BB34" s="383" t="n">
        <f aca="false">IFERROR(BA34*(1+INDEX(Inputs!$P$15:$P$25,MATCH('Cash Flows - Market'!BB$2,Inputs!$L$15:$L$25))/12),0)</f>
        <v>0</v>
      </c>
      <c r="BC34" s="383" t="n">
        <f aca="false">IFERROR(BB34*(1+INDEX(Inputs!$P$15:$P$25,MATCH('Cash Flows - Market'!BC$2,Inputs!$L$15:$L$25))/12),0)</f>
        <v>0</v>
      </c>
      <c r="BD34" s="383" t="n">
        <f aca="false">IFERROR(BC34*(1+INDEX(Inputs!$P$15:$P$25,MATCH('Cash Flows - Market'!BD$2,Inputs!$L$15:$L$25))/12),0)</f>
        <v>0</v>
      </c>
      <c r="BE34" s="383" t="n">
        <f aca="false">IFERROR(BD34*(1+INDEX(Inputs!$P$15:$P$25,MATCH('Cash Flows - Market'!BE$2,Inputs!$L$15:$L$25))/12),0)</f>
        <v>0</v>
      </c>
      <c r="BF34" s="383" t="n">
        <f aca="false">IFERROR(BE34*(1+INDEX(Inputs!$P$15:$P$25,MATCH('Cash Flows - Market'!BF$2,Inputs!$L$15:$L$25))/12),0)</f>
        <v>0</v>
      </c>
      <c r="BG34" s="383" t="n">
        <f aca="false">IFERROR(BF34*(1+INDEX(Inputs!$P$15:$P$25,MATCH('Cash Flows - Market'!BG$2,Inputs!$L$15:$L$25))/12),0)</f>
        <v>0</v>
      </c>
      <c r="BH34" s="383" t="n">
        <f aca="false">IFERROR(BG34*(1+INDEX(Inputs!$P$15:$P$25,MATCH('Cash Flows - Market'!BH$2,Inputs!$L$15:$L$25))/12),0)</f>
        <v>0</v>
      </c>
      <c r="BI34" s="383" t="n">
        <f aca="false">IFERROR(BH34*(1+INDEX(Inputs!$P$15:$P$25,MATCH('Cash Flows - Market'!BI$2,Inputs!$L$15:$L$25))/12),0)</f>
        <v>0</v>
      </c>
      <c r="BJ34" s="383" t="n">
        <f aca="false">IFERROR(BI34*(1+INDEX(Inputs!$P$15:$P$25,MATCH('Cash Flows - Market'!BJ$2,Inputs!$L$15:$L$25))/12),0)</f>
        <v>0</v>
      </c>
      <c r="BK34" s="383" t="n">
        <f aca="false">IFERROR(BJ34*(1+INDEX(Inputs!$P$15:$P$25,MATCH('Cash Flows - Market'!BK$2,Inputs!$L$15:$L$25))/12),0)</f>
        <v>0</v>
      </c>
      <c r="BL34" s="383" t="n">
        <f aca="false">IFERROR(BK34*(1+INDEX(Inputs!$P$15:$P$25,MATCH('Cash Flows - Market'!BL$2,Inputs!$L$15:$L$25))/12),0)</f>
        <v>0</v>
      </c>
      <c r="BM34" s="383" t="n">
        <f aca="false">IFERROR(BL34*(1+INDEX(Inputs!$P$15:$P$25,MATCH('Cash Flows - Market'!BM$2,Inputs!$L$15:$L$25))/12),0)</f>
        <v>0</v>
      </c>
      <c r="BN34" s="383" t="n">
        <f aca="false">IFERROR(BM34*(1+INDEX(Inputs!$P$15:$P$25,MATCH('Cash Flows - Market'!BN$2,Inputs!$L$15:$L$25))/12),0)</f>
        <v>0</v>
      </c>
      <c r="BO34" s="383" t="n">
        <f aca="false">IFERROR(BN34*(1+INDEX(Inputs!$P$15:$P$25,MATCH('Cash Flows - Market'!BO$2,Inputs!$L$15:$L$25))/12),0)</f>
        <v>0</v>
      </c>
      <c r="BP34" s="383" t="n">
        <f aca="false">IFERROR(BO34*(1+INDEX(Inputs!$P$15:$P$25,MATCH('Cash Flows - Market'!BP$2,Inputs!$L$15:$L$25))/12),0)</f>
        <v>0</v>
      </c>
      <c r="BQ34" s="383" t="n">
        <f aca="false">IFERROR(BP34*(1+INDEX(Inputs!$P$15:$P$25,MATCH('Cash Flows - Market'!BQ$2,Inputs!$L$15:$L$25))/12),0)</f>
        <v>0</v>
      </c>
      <c r="BR34" s="383" t="n">
        <f aca="false">IFERROR(BQ34*(1+INDEX(Inputs!$P$15:$P$25,MATCH('Cash Flows - Market'!BR$2,Inputs!$L$15:$L$25))/12),0)</f>
        <v>0</v>
      </c>
      <c r="BS34" s="383" t="n">
        <f aca="false">IFERROR(BR34*(1+INDEX(Inputs!$P$15:$P$25,MATCH('Cash Flows - Market'!BS$2,Inputs!$L$15:$L$25))/12),0)</f>
        <v>0</v>
      </c>
      <c r="BT34" s="383" t="n">
        <f aca="false">IFERROR(BS34*(1+INDEX(Inputs!$P$15:$P$25,MATCH('Cash Flows - Market'!BT$2,Inputs!$L$15:$L$25))/12),0)</f>
        <v>0</v>
      </c>
      <c r="BU34" s="383" t="n">
        <f aca="false">IFERROR(BT34*(1+INDEX(Inputs!$P$15:$P$25,MATCH('Cash Flows - Market'!BU$2,Inputs!$L$15:$L$25))/12),0)</f>
        <v>0</v>
      </c>
      <c r="BV34" s="383" t="n">
        <f aca="false">IFERROR(BU34*(1+INDEX(Inputs!$P$15:$P$25,MATCH('Cash Flows - Market'!BV$2,Inputs!$L$15:$L$25))/12),0)</f>
        <v>0</v>
      </c>
      <c r="BW34" s="383" t="n">
        <f aca="false">IFERROR(BV34*(1+INDEX(Inputs!$P$15:$P$25,MATCH('Cash Flows - Market'!BW$2,Inputs!$L$15:$L$25))/12),0)</f>
        <v>0</v>
      </c>
      <c r="BX34" s="383" t="n">
        <f aca="false">IFERROR(BW34*(1+INDEX(Inputs!$P$15:$P$25,MATCH('Cash Flows - Market'!BX$2,Inputs!$L$15:$L$25))/12),0)</f>
        <v>0</v>
      </c>
      <c r="BY34" s="383" t="n">
        <f aca="false">IFERROR(BX34*(1+INDEX(Inputs!$P$15:$P$25,MATCH('Cash Flows - Market'!BY$2,Inputs!$L$15:$L$25))/12),0)</f>
        <v>0</v>
      </c>
      <c r="BZ34" s="383" t="n">
        <f aca="false">IFERROR(BY34*(1+INDEX(Inputs!$P$15:$P$25,MATCH('Cash Flows - Market'!BZ$2,Inputs!$L$15:$L$25))/12),0)</f>
        <v>0</v>
      </c>
      <c r="CA34" s="383" t="n">
        <f aca="false">IFERROR(BZ34*(1+INDEX(Inputs!$P$15:$P$25,MATCH('Cash Flows - Market'!CA$2,Inputs!$L$15:$L$25))/12),0)</f>
        <v>0</v>
      </c>
      <c r="CB34" s="383" t="n">
        <f aca="false">IFERROR(CA34*(1+INDEX(Inputs!$P$15:$P$25,MATCH('Cash Flows - Market'!CB$2,Inputs!$L$15:$L$25))/12),0)</f>
        <v>0</v>
      </c>
      <c r="CC34" s="383" t="n">
        <f aca="false">IFERROR(CB34*(1+INDEX(Inputs!$P$15:$P$25,MATCH('Cash Flows - Market'!CC$2,Inputs!$L$15:$L$25))/12),0)</f>
        <v>0</v>
      </c>
      <c r="CD34" s="383" t="n">
        <f aca="false">IFERROR(CC34*(1+INDEX(Inputs!$P$15:$P$25,MATCH('Cash Flows - Market'!CD$2,Inputs!$L$15:$L$25))/12),0)</f>
        <v>0</v>
      </c>
      <c r="CE34" s="383" t="n">
        <f aca="false">IFERROR(CD34*(1+INDEX(Inputs!$P$15:$P$25,MATCH('Cash Flows - Market'!CE$2,Inputs!$L$15:$L$25))/12),0)</f>
        <v>0</v>
      </c>
      <c r="CF34" s="383" t="n">
        <f aca="false">IFERROR(CE34*(1+INDEX(Inputs!$P$15:$P$25,MATCH('Cash Flows - Market'!CF$2,Inputs!$L$15:$L$25))/12),0)</f>
        <v>0</v>
      </c>
      <c r="CG34" s="383" t="n">
        <f aca="false">IFERROR(CF34*(1+INDEX(Inputs!$P$15:$P$25,MATCH('Cash Flows - Market'!CG$2,Inputs!$L$15:$L$25))/12),0)</f>
        <v>0</v>
      </c>
      <c r="CH34" s="383" t="n">
        <f aca="false">IFERROR(CG34*(1+INDEX(Inputs!$P$15:$P$25,MATCH('Cash Flows - Market'!CH$2,Inputs!$L$15:$L$25))/12),0)</f>
        <v>0</v>
      </c>
      <c r="CI34" s="383" t="n">
        <f aca="false">IFERROR(CH34*(1+INDEX(Inputs!$P$15:$P$25,MATCH('Cash Flows - Market'!CI$2,Inputs!$L$15:$L$25))/12),0)</f>
        <v>0</v>
      </c>
      <c r="CJ34" s="383" t="n">
        <f aca="false">IFERROR(CI34*(1+INDEX(Inputs!$P$15:$P$25,MATCH('Cash Flows - Market'!CJ$2,Inputs!$L$15:$L$25))/12),0)</f>
        <v>0</v>
      </c>
      <c r="CK34" s="383" t="n">
        <f aca="false">IFERROR(CJ34*(1+INDEX(Inputs!$P$15:$P$25,MATCH('Cash Flows - Market'!CK$2,Inputs!$L$15:$L$25))/12),0)</f>
        <v>0</v>
      </c>
      <c r="CL34" s="383" t="n">
        <f aca="false">IFERROR(CK34*(1+INDEX(Inputs!$P$15:$P$25,MATCH('Cash Flows - Market'!CL$2,Inputs!$L$15:$L$25))/12),0)</f>
        <v>0</v>
      </c>
      <c r="CM34" s="383" t="n">
        <f aca="false">IFERROR(CL34*(1+INDEX(Inputs!$P$15:$P$25,MATCH('Cash Flows - Market'!CM$2,Inputs!$L$15:$L$25))/12),0)</f>
        <v>0</v>
      </c>
      <c r="CN34" s="383" t="n">
        <f aca="false">IFERROR(CM34*(1+INDEX(Inputs!$P$15:$P$25,MATCH('Cash Flows - Market'!CN$2,Inputs!$L$15:$L$25))/12),0)</f>
        <v>0</v>
      </c>
      <c r="CO34" s="383" t="n">
        <f aca="false">IFERROR(CN34*(1+INDEX(Inputs!$P$15:$P$25,MATCH('Cash Flows - Market'!CO$2,Inputs!$L$15:$L$25))/12),0)</f>
        <v>0</v>
      </c>
      <c r="CP34" s="383" t="n">
        <f aca="false">IFERROR(CO34*(1+INDEX(Inputs!$P$15:$P$25,MATCH('Cash Flows - Market'!CP$2,Inputs!$L$15:$L$25))/12),0)</f>
        <v>0</v>
      </c>
      <c r="CQ34" s="383" t="n">
        <f aca="false">IFERROR(CP34*(1+INDEX(Inputs!$P$15:$P$25,MATCH('Cash Flows - Market'!CQ$2,Inputs!$L$15:$L$25))/12),0)</f>
        <v>0</v>
      </c>
      <c r="CR34" s="383" t="n">
        <f aca="false">IFERROR(CQ34*(1+INDEX(Inputs!$P$15:$P$25,MATCH('Cash Flows - Market'!CR$2,Inputs!$L$15:$L$25))/12),0)</f>
        <v>0</v>
      </c>
      <c r="CS34" s="383" t="n">
        <f aca="false">IFERROR(CR34*(1+INDEX(Inputs!$P$15:$P$25,MATCH('Cash Flows - Market'!CS$2,Inputs!$L$15:$L$25))/12),0)</f>
        <v>0</v>
      </c>
      <c r="CT34" s="383" t="n">
        <f aca="false">IFERROR(CS34*(1+INDEX(Inputs!$P$15:$P$25,MATCH('Cash Flows - Market'!CT$2,Inputs!$L$15:$L$25))/12),0)</f>
        <v>0</v>
      </c>
      <c r="CU34" s="383" t="n">
        <f aca="false">IFERROR(CT34*(1+INDEX(Inputs!$P$15:$P$25,MATCH('Cash Flows - Market'!CU$2,Inputs!$L$15:$L$25))/12),0)</f>
        <v>0</v>
      </c>
      <c r="CV34" s="383" t="n">
        <f aca="false">IFERROR(CU34*(1+INDEX(Inputs!$P$15:$P$25,MATCH('Cash Flows - Market'!CV$2,Inputs!$L$15:$L$25))/12),0)</f>
        <v>0</v>
      </c>
      <c r="CW34" s="383" t="n">
        <f aca="false">IFERROR(CV34*(1+INDEX(Inputs!$P$15:$P$25,MATCH('Cash Flows - Market'!CW$2,Inputs!$L$15:$L$25))/12),0)</f>
        <v>0</v>
      </c>
      <c r="CX34" s="383" t="n">
        <f aca="false">IFERROR(CW34*(1+INDEX(Inputs!$P$15:$P$25,MATCH('Cash Flows - Market'!CX$2,Inputs!$L$15:$L$25))/12),0)</f>
        <v>0</v>
      </c>
      <c r="CY34" s="383" t="n">
        <f aca="false">IFERROR(CX34*(1+INDEX(Inputs!$P$15:$P$25,MATCH('Cash Flows - Market'!CY$2,Inputs!$L$15:$L$25))/12),0)</f>
        <v>0</v>
      </c>
      <c r="CZ34" s="383" t="n">
        <f aca="false">IFERROR(CY34*(1+INDEX(Inputs!$P$15:$P$25,MATCH('Cash Flows - Market'!CZ$2,Inputs!$L$15:$L$25))/12),0)</f>
        <v>0</v>
      </c>
      <c r="DA34" s="383" t="n">
        <f aca="false">IFERROR(CZ34*(1+INDEX(Inputs!$P$15:$P$25,MATCH('Cash Flows - Market'!DA$2,Inputs!$L$15:$L$25))/12),0)</f>
        <v>0</v>
      </c>
      <c r="DB34" s="383" t="n">
        <f aca="false">IFERROR(DA34*(1+INDEX(Inputs!$P$15:$P$25,MATCH('Cash Flows - Market'!DB$2,Inputs!$L$15:$L$25))/12),0)</f>
        <v>0</v>
      </c>
      <c r="DC34" s="383" t="n">
        <f aca="false">IFERROR(DB34*(1+INDEX(Inputs!$P$15:$P$25,MATCH('Cash Flows - Market'!DC$2,Inputs!$L$15:$L$25))/12),0)</f>
        <v>0</v>
      </c>
      <c r="DD34" s="383" t="n">
        <f aca="false">IFERROR(DC34*(1+INDEX(Inputs!$P$15:$P$25,MATCH('Cash Flows - Market'!DD$2,Inputs!$L$15:$L$25))/12),0)</f>
        <v>0</v>
      </c>
      <c r="DE34" s="383" t="n">
        <f aca="false">IFERROR(DD34*(1+INDEX(Inputs!$P$15:$P$25,MATCH('Cash Flows - Market'!DE$2,Inputs!$L$15:$L$25))/12),0)</f>
        <v>0</v>
      </c>
      <c r="DF34" s="383" t="n">
        <f aca="false">IFERROR(DE34*(1+INDEX(Inputs!$P$15:$P$25,MATCH('Cash Flows - Market'!DF$2,Inputs!$L$15:$L$25))/12),0)</f>
        <v>0</v>
      </c>
      <c r="DG34" s="383" t="n">
        <f aca="false">IFERROR(DF34*(1+INDEX(Inputs!$P$15:$P$25,MATCH('Cash Flows - Market'!DG$2,Inputs!$L$15:$L$25))/12),0)</f>
        <v>0</v>
      </c>
      <c r="DH34" s="383" t="n">
        <f aca="false">IFERROR(DG34*(1+INDEX(Inputs!$P$15:$P$25,MATCH('Cash Flows - Market'!DH$2,Inputs!$L$15:$L$25))/12),0)</f>
        <v>0</v>
      </c>
      <c r="DI34" s="383" t="n">
        <f aca="false">IFERROR(DH34*(1+INDEX(Inputs!$P$15:$P$25,MATCH('Cash Flows - Market'!DI$2,Inputs!$L$15:$L$25))/12),0)</f>
        <v>0</v>
      </c>
      <c r="DJ34" s="383" t="n">
        <f aca="false">IFERROR(DI34*(1+INDEX(Inputs!$P$15:$P$25,MATCH('Cash Flows - Market'!DJ$2,Inputs!$L$15:$L$25))/12),0)</f>
        <v>0</v>
      </c>
      <c r="DK34" s="383" t="n">
        <f aca="false">IFERROR(DJ34*(1+INDEX(Inputs!$P$15:$P$25,MATCH('Cash Flows - Market'!DK$2,Inputs!$L$15:$L$25))/12),0)</f>
        <v>0</v>
      </c>
      <c r="DL34" s="383" t="n">
        <f aca="false">IFERROR(DK34*(1+INDEX(Inputs!$P$15:$P$25,MATCH('Cash Flows - Market'!DL$2,Inputs!$L$15:$L$25))/12),0)</f>
        <v>0</v>
      </c>
      <c r="DM34" s="383" t="n">
        <f aca="false">IFERROR(DL34*(1+INDEX(Inputs!$P$15:$P$25,MATCH('Cash Flows - Market'!DM$2,Inputs!$L$15:$L$25))/12),0)</f>
        <v>0</v>
      </c>
      <c r="DN34" s="383" t="n">
        <f aca="false">IFERROR(DM34*(1+INDEX(Inputs!$P$15:$P$25,MATCH('Cash Flows - Market'!DN$2,Inputs!$L$15:$L$25))/12),0)</f>
        <v>0</v>
      </c>
      <c r="DO34" s="383" t="n">
        <f aca="false">IFERROR(DN34*(1+INDEX(Inputs!$P$15:$P$25,MATCH('Cash Flows - Market'!DO$2,Inputs!$L$15:$L$25))/12),0)</f>
        <v>0</v>
      </c>
      <c r="DP34" s="383" t="n">
        <f aca="false">IFERROR(DO34*(1+INDEX(Inputs!$P$15:$P$25,MATCH('Cash Flows - Market'!DP$2,Inputs!$L$15:$L$25))/12),0)</f>
        <v>0</v>
      </c>
      <c r="DQ34" s="383" t="n">
        <f aca="false">IFERROR(DP34*(1+INDEX(Inputs!$P$15:$P$25,MATCH('Cash Flows - Market'!DQ$2,Inputs!$L$15:$L$25))/12),0)</f>
        <v>0</v>
      </c>
      <c r="DR34" s="383" t="n">
        <f aca="false">IFERROR(DQ34*(1+INDEX(Inputs!$P$15:$P$25,MATCH('Cash Flows - Market'!DR$2,Inputs!$L$15:$L$25))/12),0)</f>
        <v>0</v>
      </c>
      <c r="DS34" s="383" t="n">
        <f aca="false">IFERROR(DR34*(1+INDEX(Inputs!$P$15:$P$25,MATCH('Cash Flows - Market'!DS$2,Inputs!$L$15:$L$25))/12),0)</f>
        <v>0</v>
      </c>
      <c r="DT34" s="383" t="n">
        <f aca="false">IFERROR(DS34*(1+INDEX(Inputs!$P$15:$P$25,MATCH('Cash Flows - Market'!DT$2,Inputs!$L$15:$L$25))/12),0)</f>
        <v>0</v>
      </c>
      <c r="DU34" s="383" t="n">
        <f aca="false">IFERROR(DT34*(1+INDEX(Inputs!$P$15:$P$25,MATCH('Cash Flows - Market'!DU$2,Inputs!$L$15:$L$25))/12),0)</f>
        <v>0</v>
      </c>
      <c r="DV34" s="383" t="n">
        <f aca="false">IFERROR(DU34*(1+INDEX(Inputs!$P$15:$P$25,MATCH('Cash Flows - Market'!DV$2,Inputs!$L$15:$L$25))/12),0)</f>
        <v>0</v>
      </c>
      <c r="DW34" s="383" t="n">
        <f aca="false">IFERROR(DV34*(1+INDEX(Inputs!$P$15:$P$25,MATCH('Cash Flows - Market'!DW$2,Inputs!$L$15:$L$25))/12),0)</f>
        <v>0</v>
      </c>
      <c r="DX34" s="383" t="n">
        <f aca="false">IFERROR(DW34*(1+INDEX(Inputs!$P$15:$P$25,MATCH('Cash Flows - Market'!DX$2,Inputs!$L$15:$L$25))/12),0)</f>
        <v>0</v>
      </c>
      <c r="DY34" s="383" t="n">
        <f aca="false">IFERROR(DX34*(1+INDEX(Inputs!$P$15:$P$25,MATCH('Cash Flows - Market'!DY$2,Inputs!$L$15:$L$25))/12),0)</f>
        <v>0</v>
      </c>
      <c r="DZ34" s="383" t="n">
        <f aca="false">IFERROR(DY34*(1+INDEX(Inputs!$P$15:$P$25,MATCH('Cash Flows - Market'!DZ$2,Inputs!$L$15:$L$25))/12),0)</f>
        <v>0</v>
      </c>
      <c r="EA34" s="383" t="n">
        <f aca="false">IFERROR(DZ34*(1+INDEX(Inputs!$P$15:$P$25,MATCH('Cash Flows - Market'!EA$2,Inputs!$L$15:$L$25))/12),0)</f>
        <v>0</v>
      </c>
      <c r="EB34" s="383" t="n">
        <f aca="false">IFERROR(EA34*(1+INDEX(Inputs!$P$15:$P$25,MATCH('Cash Flows - Market'!EB$2,Inputs!$L$15:$L$25))/12),0)</f>
        <v>0</v>
      </c>
      <c r="EC34" s="383" t="n">
        <f aca="false">IFERROR(EB34*(1+INDEX(Inputs!$P$15:$P$25,MATCH('Cash Flows - Market'!EC$2,Inputs!$L$15:$L$25))/12),0)</f>
        <v>0</v>
      </c>
      <c r="ED34" s="383" t="n">
        <f aca="false">IFERROR(EC34*(1+INDEX(Inputs!$P$15:$P$25,MATCH('Cash Flows - Market'!ED$2,Inputs!$L$15:$L$25))/12),0)</f>
        <v>0</v>
      </c>
      <c r="EE34" s="383" t="n">
        <f aca="false">IFERROR(ED34*(1+INDEX(Inputs!$P$15:$P$25,MATCH('Cash Flows - Market'!EE$2,Inputs!$L$15:$L$25))/12),0)</f>
        <v>0</v>
      </c>
      <c r="EF34" s="383" t="n">
        <f aca="false">IFERROR(EE34*(1+INDEX(Inputs!$P$15:$P$25,MATCH('Cash Flows - Market'!EF$2,Inputs!$L$15:$L$25))/12),0)</f>
        <v>0</v>
      </c>
      <c r="EG34" s="383" t="n">
        <f aca="false">IFERROR(EF34*(1+INDEX(Inputs!$P$15:$P$25,MATCH('Cash Flows - Market'!EG$2,Inputs!$L$15:$L$25))/12),0)</f>
        <v>0</v>
      </c>
      <c r="EH34" s="383" t="n">
        <f aca="false">IFERROR(EG34*(1+INDEX(Inputs!$P$15:$P$25,MATCH('Cash Flows - Market'!EH$2,Inputs!$L$15:$L$25))/12),0)</f>
        <v>0</v>
      </c>
      <c r="EI34" s="383" t="n">
        <f aca="false">IFERROR(EH34*(1+INDEX(Inputs!$P$15:$P$25,MATCH('Cash Flows - Market'!EI$2,Inputs!$L$15:$L$25))/12),0)</f>
        <v>0</v>
      </c>
      <c r="EJ34" s="383" t="n">
        <f aca="false">IFERROR(EI34*(1+INDEX(Inputs!$P$15:$P$25,MATCH('Cash Flows - Market'!EJ$2,Inputs!$L$15:$L$25))/12),0)</f>
        <v>0</v>
      </c>
      <c r="EK34" s="383" t="n">
        <f aca="false">IFERROR(EJ34*(1+INDEX(Inputs!$P$15:$P$25,MATCH('Cash Flows - Market'!EK$2,Inputs!$L$15:$L$25))/12),0)</f>
        <v>0</v>
      </c>
      <c r="EL34" s="383" t="n">
        <f aca="false">IFERROR(EK34*(1+INDEX(Inputs!$P$15:$P$25,MATCH('Cash Flows - Market'!EL$2,Inputs!$L$15:$L$25))/12),0)</f>
        <v>0</v>
      </c>
      <c r="EM34" s="383" t="n">
        <f aca="false">IFERROR(EL34*(1+INDEX(Inputs!$P$15:$P$25,MATCH('Cash Flows - Market'!EM$2,Inputs!$L$15:$L$25))/12),0)</f>
        <v>0</v>
      </c>
      <c r="EN34" s="383" t="n">
        <f aca="false">IFERROR(EM34*(1+INDEX(Inputs!$P$15:$P$25,MATCH('Cash Flows - Market'!EN$2,Inputs!$L$15:$L$25))/12),0)</f>
        <v>0</v>
      </c>
      <c r="EO34" s="383" t="n">
        <f aca="false">IFERROR(EN34*(1+INDEX(Inputs!$P$15:$P$25,MATCH('Cash Flows - Market'!EO$2,Inputs!$L$15:$L$25))/12),0)</f>
        <v>0</v>
      </c>
      <c r="EP34" s="383" t="n">
        <f aca="false">IFERROR(EO34*(1+INDEX(Inputs!$P$15:$P$25,MATCH('Cash Flows - Market'!EP$2,Inputs!$L$15:$L$25))/12),0)</f>
        <v>0</v>
      </c>
      <c r="EQ34" s="383" t="n">
        <f aca="false">IFERROR(EP34*(1+INDEX(Inputs!$P$15:$P$25,MATCH('Cash Flows - Market'!EQ$2,Inputs!$L$15:$L$25))/12),0)</f>
        <v>0</v>
      </c>
      <c r="ER34" s="383" t="n">
        <f aca="false">IFERROR(EQ34*(1+INDEX(Inputs!$P$15:$P$25,MATCH('Cash Flows - Market'!ER$2,Inputs!$L$15:$L$25))/12),0)</f>
        <v>0</v>
      </c>
      <c r="ES34" s="383" t="n">
        <f aca="false">IFERROR(ER34*(1+INDEX(Inputs!$P$15:$P$25,MATCH('Cash Flows - Market'!ES$2,Inputs!$L$15:$L$25))/12),0)</f>
        <v>0</v>
      </c>
      <c r="ET34" s="383" t="n">
        <f aca="false">IFERROR(ES34*(1+INDEX(Inputs!$P$15:$P$25,MATCH('Cash Flows - Market'!ET$2,Inputs!$L$15:$L$25))/12),0)</f>
        <v>0</v>
      </c>
      <c r="EU34" s="383" t="n">
        <f aca="false">IFERROR(ET34*(1+INDEX(Inputs!$P$15:$P$25,MATCH('Cash Flows - Market'!EU$2,Inputs!$L$15:$L$25))/12),0)</f>
        <v>0</v>
      </c>
      <c r="EV34" s="383" t="n">
        <f aca="false">IFERROR(EU34*(1+INDEX(Inputs!$P$15:$P$25,MATCH('Cash Flows - Market'!EV$2,Inputs!$L$15:$L$25))/12),0)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Market'!V$2,Inputs!$L$15:$L$25))/12),0)</f>
        <v>0</v>
      </c>
      <c r="W35" s="383" t="n">
        <f aca="false">IFERROR(V35*(1+INDEX(Inputs!$P$15:$P$25,MATCH('Cash Flows - Market'!W$2,Inputs!$L$15:$L$25))/12),0)</f>
        <v>0</v>
      </c>
      <c r="X35" s="383" t="n">
        <f aca="false">IFERROR(W35*(1+INDEX(Inputs!$P$15:$P$25,MATCH('Cash Flows - Market'!X$2,Inputs!$L$15:$L$25))/12),0)</f>
        <v>0</v>
      </c>
      <c r="Y35" s="383" t="n">
        <f aca="false">IFERROR(X35*(1+INDEX(Inputs!$P$15:$P$25,MATCH('Cash Flows - Market'!Y$2,Inputs!$L$15:$L$25))/12),0)</f>
        <v>0</v>
      </c>
      <c r="Z35" s="383" t="n">
        <f aca="false">IFERROR(Y35*(1+INDEX(Inputs!$P$15:$P$25,MATCH('Cash Flows - Market'!Z$2,Inputs!$L$15:$L$25))/12),0)</f>
        <v>0</v>
      </c>
      <c r="AA35" s="383" t="n">
        <f aca="false">IFERROR(Z35*(1+INDEX(Inputs!$P$15:$P$25,MATCH('Cash Flows - Market'!AA$2,Inputs!$L$15:$L$25))/12),0)</f>
        <v>0</v>
      </c>
      <c r="AB35" s="383" t="n">
        <f aca="false">IFERROR(AA35*(1+INDEX(Inputs!$P$15:$P$25,MATCH('Cash Flows - Market'!AB$2,Inputs!$L$15:$L$25))/12),0)</f>
        <v>0</v>
      </c>
      <c r="AC35" s="383" t="n">
        <f aca="false">IFERROR(AB35*(1+INDEX(Inputs!$P$15:$P$25,MATCH('Cash Flows - Market'!AC$2,Inputs!$L$15:$L$25))/12),0)</f>
        <v>0</v>
      </c>
      <c r="AD35" s="383" t="n">
        <f aca="false">IFERROR(AC35*(1+INDEX(Inputs!$P$15:$P$25,MATCH('Cash Flows - Market'!AD$2,Inputs!$L$15:$L$25))/12),0)</f>
        <v>0</v>
      </c>
      <c r="AE35" s="383" t="n">
        <f aca="false">IFERROR(AD35*(1+INDEX(Inputs!$P$15:$P$25,MATCH('Cash Flows - Market'!AE$2,Inputs!$L$15:$L$25))/12),0)</f>
        <v>0</v>
      </c>
      <c r="AF35" s="383" t="n">
        <f aca="false">IFERROR(AE35*(1+INDEX(Inputs!$P$15:$P$25,MATCH('Cash Flows - Market'!AF$2,Inputs!$L$15:$L$25))/12),0)</f>
        <v>0</v>
      </c>
      <c r="AG35" s="383" t="n">
        <f aca="false">IFERROR(AF35*(1+INDEX(Inputs!$P$15:$P$25,MATCH('Cash Flows - Market'!AG$2,Inputs!$L$15:$L$25))/12),0)</f>
        <v>0</v>
      </c>
      <c r="AH35" s="383" t="n">
        <f aca="false">IFERROR(AG35*(1+INDEX(Inputs!$P$15:$P$25,MATCH('Cash Flows - Market'!AH$2,Inputs!$L$15:$L$25))/12),0)</f>
        <v>0</v>
      </c>
      <c r="AI35" s="383" t="n">
        <f aca="false">IFERROR(AH35*(1+INDEX(Inputs!$P$15:$P$25,MATCH('Cash Flows - Market'!AI$2,Inputs!$L$15:$L$25))/12),0)</f>
        <v>0</v>
      </c>
      <c r="AJ35" s="383" t="n">
        <f aca="false">IFERROR(AI35*(1+INDEX(Inputs!$P$15:$P$25,MATCH('Cash Flows - Market'!AJ$2,Inputs!$L$15:$L$25))/12),0)</f>
        <v>0</v>
      </c>
      <c r="AK35" s="383" t="n">
        <f aca="false">IFERROR(AJ35*(1+INDEX(Inputs!$P$15:$P$25,MATCH('Cash Flows - Market'!AK$2,Inputs!$L$15:$L$25))/12),0)</f>
        <v>0</v>
      </c>
      <c r="AL35" s="383" t="n">
        <f aca="false">IFERROR(AK35*(1+INDEX(Inputs!$P$15:$P$25,MATCH('Cash Flows - Market'!AL$2,Inputs!$L$15:$L$25))/12),0)</f>
        <v>0</v>
      </c>
      <c r="AM35" s="383" t="n">
        <f aca="false">IFERROR(AL35*(1+INDEX(Inputs!$P$15:$P$25,MATCH('Cash Flows - Market'!AM$2,Inputs!$L$15:$L$25))/12),0)</f>
        <v>0</v>
      </c>
      <c r="AN35" s="383" t="n">
        <f aca="false">IFERROR(AM35*(1+INDEX(Inputs!$P$15:$P$25,MATCH('Cash Flows - Market'!AN$2,Inputs!$L$15:$L$25))/12),0)</f>
        <v>0</v>
      </c>
      <c r="AO35" s="383" t="n">
        <f aca="false">IFERROR(AN35*(1+INDEX(Inputs!$P$15:$P$25,MATCH('Cash Flows - Market'!AO$2,Inputs!$L$15:$L$25))/12),0)</f>
        <v>0</v>
      </c>
      <c r="AP35" s="383" t="n">
        <f aca="false">IFERROR(AO35*(1+INDEX(Inputs!$P$15:$P$25,MATCH('Cash Flows - Market'!AP$2,Inputs!$L$15:$L$25))/12),0)</f>
        <v>0</v>
      </c>
      <c r="AQ35" s="383" t="n">
        <f aca="false">IFERROR(AP35*(1+INDEX(Inputs!$P$15:$P$25,MATCH('Cash Flows - Market'!AQ$2,Inputs!$L$15:$L$25))/12),0)</f>
        <v>0</v>
      </c>
      <c r="AR35" s="383" t="n">
        <f aca="false">IFERROR(AQ35*(1+INDEX(Inputs!$P$15:$P$25,MATCH('Cash Flows - Market'!AR$2,Inputs!$L$15:$L$25))/12),0)</f>
        <v>0</v>
      </c>
      <c r="AS35" s="383" t="n">
        <f aca="false">IFERROR(AR35*(1+INDEX(Inputs!$P$15:$P$25,MATCH('Cash Flows - Market'!AS$2,Inputs!$L$15:$L$25))/12),0)</f>
        <v>0</v>
      </c>
      <c r="AT35" s="383" t="n">
        <f aca="false">IFERROR(AS35*(1+INDEX(Inputs!$P$15:$P$25,MATCH('Cash Flows - Market'!AT$2,Inputs!$L$15:$L$25))/12),0)</f>
        <v>0</v>
      </c>
      <c r="AU35" s="383" t="n">
        <f aca="false">IFERROR(AT35*(1+INDEX(Inputs!$P$15:$P$25,MATCH('Cash Flows - Market'!AU$2,Inputs!$L$15:$L$25))/12),0)</f>
        <v>0</v>
      </c>
      <c r="AV35" s="383" t="n">
        <f aca="false">IFERROR(AU35*(1+INDEX(Inputs!$P$15:$P$25,MATCH('Cash Flows - Market'!AV$2,Inputs!$L$15:$L$25))/12),0)</f>
        <v>0</v>
      </c>
      <c r="AW35" s="383" t="n">
        <f aca="false">IFERROR(AV35*(1+INDEX(Inputs!$P$15:$P$25,MATCH('Cash Flows - Market'!AW$2,Inputs!$L$15:$L$25))/12),0)</f>
        <v>0</v>
      </c>
      <c r="AX35" s="383" t="n">
        <f aca="false">IFERROR(AW35*(1+INDEX(Inputs!$P$15:$P$25,MATCH('Cash Flows - Market'!AX$2,Inputs!$L$15:$L$25))/12),0)</f>
        <v>0</v>
      </c>
      <c r="AY35" s="383" t="n">
        <f aca="false">IFERROR(AX35*(1+INDEX(Inputs!$P$15:$P$25,MATCH('Cash Flows - Market'!AY$2,Inputs!$L$15:$L$25))/12),0)</f>
        <v>0</v>
      </c>
      <c r="AZ35" s="383" t="n">
        <f aca="false">IFERROR(AY35*(1+INDEX(Inputs!$P$15:$P$25,MATCH('Cash Flows - Market'!AZ$2,Inputs!$L$15:$L$25))/12),0)</f>
        <v>0</v>
      </c>
      <c r="BA35" s="383" t="n">
        <f aca="false">IFERROR(AZ35*(1+INDEX(Inputs!$P$15:$P$25,MATCH('Cash Flows - Market'!BA$2,Inputs!$L$15:$L$25))/12),0)</f>
        <v>0</v>
      </c>
      <c r="BB35" s="383" t="n">
        <f aca="false">IFERROR(BA35*(1+INDEX(Inputs!$P$15:$P$25,MATCH('Cash Flows - Market'!BB$2,Inputs!$L$15:$L$25))/12),0)</f>
        <v>0</v>
      </c>
      <c r="BC35" s="383" t="n">
        <f aca="false">IFERROR(BB35*(1+INDEX(Inputs!$P$15:$P$25,MATCH('Cash Flows - Market'!BC$2,Inputs!$L$15:$L$25))/12),0)</f>
        <v>0</v>
      </c>
      <c r="BD35" s="383" t="n">
        <f aca="false">IFERROR(BC35*(1+INDEX(Inputs!$P$15:$P$25,MATCH('Cash Flows - Market'!BD$2,Inputs!$L$15:$L$25))/12),0)</f>
        <v>0</v>
      </c>
      <c r="BE35" s="383" t="n">
        <f aca="false">IFERROR(BD35*(1+INDEX(Inputs!$P$15:$P$25,MATCH('Cash Flows - Market'!BE$2,Inputs!$L$15:$L$25))/12),0)</f>
        <v>0</v>
      </c>
      <c r="BF35" s="383" t="n">
        <f aca="false">IFERROR(BE35*(1+INDEX(Inputs!$P$15:$P$25,MATCH('Cash Flows - Market'!BF$2,Inputs!$L$15:$L$25))/12),0)</f>
        <v>0</v>
      </c>
      <c r="BG35" s="383" t="n">
        <f aca="false">IFERROR(BF35*(1+INDEX(Inputs!$P$15:$P$25,MATCH('Cash Flows - Market'!BG$2,Inputs!$L$15:$L$25))/12),0)</f>
        <v>0</v>
      </c>
      <c r="BH35" s="383" t="n">
        <f aca="false">IFERROR(BG35*(1+INDEX(Inputs!$P$15:$P$25,MATCH('Cash Flows - Market'!BH$2,Inputs!$L$15:$L$25))/12),0)</f>
        <v>0</v>
      </c>
      <c r="BI35" s="383" t="n">
        <f aca="false">IFERROR(BH35*(1+INDEX(Inputs!$P$15:$P$25,MATCH('Cash Flows - Market'!BI$2,Inputs!$L$15:$L$25))/12),0)</f>
        <v>0</v>
      </c>
      <c r="BJ35" s="383" t="n">
        <f aca="false">IFERROR(BI35*(1+INDEX(Inputs!$P$15:$P$25,MATCH('Cash Flows - Market'!BJ$2,Inputs!$L$15:$L$25))/12),0)</f>
        <v>0</v>
      </c>
      <c r="BK35" s="383" t="n">
        <f aca="false">IFERROR(BJ35*(1+INDEX(Inputs!$P$15:$P$25,MATCH('Cash Flows - Market'!BK$2,Inputs!$L$15:$L$25))/12),0)</f>
        <v>0</v>
      </c>
      <c r="BL35" s="383" t="n">
        <f aca="false">IFERROR(BK35*(1+INDEX(Inputs!$P$15:$P$25,MATCH('Cash Flows - Market'!BL$2,Inputs!$L$15:$L$25))/12),0)</f>
        <v>0</v>
      </c>
      <c r="BM35" s="383" t="n">
        <f aca="false">IFERROR(BL35*(1+INDEX(Inputs!$P$15:$P$25,MATCH('Cash Flows - Market'!BM$2,Inputs!$L$15:$L$25))/12),0)</f>
        <v>0</v>
      </c>
      <c r="BN35" s="383" t="n">
        <f aca="false">IFERROR(BM35*(1+INDEX(Inputs!$P$15:$P$25,MATCH('Cash Flows - Market'!BN$2,Inputs!$L$15:$L$25))/12),0)</f>
        <v>0</v>
      </c>
      <c r="BO35" s="383" t="n">
        <f aca="false">IFERROR(BN35*(1+INDEX(Inputs!$P$15:$P$25,MATCH('Cash Flows - Market'!BO$2,Inputs!$L$15:$L$25))/12),0)</f>
        <v>0</v>
      </c>
      <c r="BP35" s="383" t="n">
        <f aca="false">IFERROR(BO35*(1+INDEX(Inputs!$P$15:$P$25,MATCH('Cash Flows - Market'!BP$2,Inputs!$L$15:$L$25))/12),0)</f>
        <v>0</v>
      </c>
      <c r="BQ35" s="383" t="n">
        <f aca="false">IFERROR(BP35*(1+INDEX(Inputs!$P$15:$P$25,MATCH('Cash Flows - Market'!BQ$2,Inputs!$L$15:$L$25))/12),0)</f>
        <v>0</v>
      </c>
      <c r="BR35" s="383" t="n">
        <f aca="false">IFERROR(BQ35*(1+INDEX(Inputs!$P$15:$P$25,MATCH('Cash Flows - Market'!BR$2,Inputs!$L$15:$L$25))/12),0)</f>
        <v>0</v>
      </c>
      <c r="BS35" s="383" t="n">
        <f aca="false">IFERROR(BR35*(1+INDEX(Inputs!$P$15:$P$25,MATCH('Cash Flows - Market'!BS$2,Inputs!$L$15:$L$25))/12),0)</f>
        <v>0</v>
      </c>
      <c r="BT35" s="383" t="n">
        <f aca="false">IFERROR(BS35*(1+INDEX(Inputs!$P$15:$P$25,MATCH('Cash Flows - Market'!BT$2,Inputs!$L$15:$L$25))/12),0)</f>
        <v>0</v>
      </c>
      <c r="BU35" s="383" t="n">
        <f aca="false">IFERROR(BT35*(1+INDEX(Inputs!$P$15:$P$25,MATCH('Cash Flows - Market'!BU$2,Inputs!$L$15:$L$25))/12),0)</f>
        <v>0</v>
      </c>
      <c r="BV35" s="383" t="n">
        <f aca="false">IFERROR(BU35*(1+INDEX(Inputs!$P$15:$P$25,MATCH('Cash Flows - Market'!BV$2,Inputs!$L$15:$L$25))/12),0)</f>
        <v>0</v>
      </c>
      <c r="BW35" s="383" t="n">
        <f aca="false">IFERROR(BV35*(1+INDEX(Inputs!$P$15:$P$25,MATCH('Cash Flows - Market'!BW$2,Inputs!$L$15:$L$25))/12),0)</f>
        <v>0</v>
      </c>
      <c r="BX35" s="383" t="n">
        <f aca="false">IFERROR(BW35*(1+INDEX(Inputs!$P$15:$P$25,MATCH('Cash Flows - Market'!BX$2,Inputs!$L$15:$L$25))/12),0)</f>
        <v>0</v>
      </c>
      <c r="BY35" s="383" t="n">
        <f aca="false">IFERROR(BX35*(1+INDEX(Inputs!$P$15:$P$25,MATCH('Cash Flows - Market'!BY$2,Inputs!$L$15:$L$25))/12),0)</f>
        <v>0</v>
      </c>
      <c r="BZ35" s="383" t="n">
        <f aca="false">IFERROR(BY35*(1+INDEX(Inputs!$P$15:$P$25,MATCH('Cash Flows - Market'!BZ$2,Inputs!$L$15:$L$25))/12),0)</f>
        <v>0</v>
      </c>
      <c r="CA35" s="383" t="n">
        <f aca="false">IFERROR(BZ35*(1+INDEX(Inputs!$P$15:$P$25,MATCH('Cash Flows - Market'!CA$2,Inputs!$L$15:$L$25))/12),0)</f>
        <v>0</v>
      </c>
      <c r="CB35" s="383" t="n">
        <f aca="false">IFERROR(CA35*(1+INDEX(Inputs!$P$15:$P$25,MATCH('Cash Flows - Market'!CB$2,Inputs!$L$15:$L$25))/12),0)</f>
        <v>0</v>
      </c>
      <c r="CC35" s="383" t="n">
        <f aca="false">IFERROR(CB35*(1+INDEX(Inputs!$P$15:$P$25,MATCH('Cash Flows - Market'!CC$2,Inputs!$L$15:$L$25))/12),0)</f>
        <v>0</v>
      </c>
      <c r="CD35" s="383" t="n">
        <f aca="false">IFERROR(CC35*(1+INDEX(Inputs!$P$15:$P$25,MATCH('Cash Flows - Market'!CD$2,Inputs!$L$15:$L$25))/12),0)</f>
        <v>0</v>
      </c>
      <c r="CE35" s="383" t="n">
        <f aca="false">IFERROR(CD35*(1+INDEX(Inputs!$P$15:$P$25,MATCH('Cash Flows - Market'!CE$2,Inputs!$L$15:$L$25))/12),0)</f>
        <v>0</v>
      </c>
      <c r="CF35" s="383" t="n">
        <f aca="false">IFERROR(CE35*(1+INDEX(Inputs!$P$15:$P$25,MATCH('Cash Flows - Market'!CF$2,Inputs!$L$15:$L$25))/12),0)</f>
        <v>0</v>
      </c>
      <c r="CG35" s="383" t="n">
        <f aca="false">IFERROR(CF35*(1+INDEX(Inputs!$P$15:$P$25,MATCH('Cash Flows - Market'!CG$2,Inputs!$L$15:$L$25))/12),0)</f>
        <v>0</v>
      </c>
      <c r="CH35" s="383" t="n">
        <f aca="false">IFERROR(CG35*(1+INDEX(Inputs!$P$15:$P$25,MATCH('Cash Flows - Market'!CH$2,Inputs!$L$15:$L$25))/12),0)</f>
        <v>0</v>
      </c>
      <c r="CI35" s="383" t="n">
        <f aca="false">IFERROR(CH35*(1+INDEX(Inputs!$P$15:$P$25,MATCH('Cash Flows - Market'!CI$2,Inputs!$L$15:$L$25))/12),0)</f>
        <v>0</v>
      </c>
      <c r="CJ35" s="383" t="n">
        <f aca="false">IFERROR(CI35*(1+INDEX(Inputs!$P$15:$P$25,MATCH('Cash Flows - Market'!CJ$2,Inputs!$L$15:$L$25))/12),0)</f>
        <v>0</v>
      </c>
      <c r="CK35" s="383" t="n">
        <f aca="false">IFERROR(CJ35*(1+INDEX(Inputs!$P$15:$P$25,MATCH('Cash Flows - Market'!CK$2,Inputs!$L$15:$L$25))/12),0)</f>
        <v>0</v>
      </c>
      <c r="CL35" s="383" t="n">
        <f aca="false">IFERROR(CK35*(1+INDEX(Inputs!$P$15:$P$25,MATCH('Cash Flows - Market'!CL$2,Inputs!$L$15:$L$25))/12),0)</f>
        <v>0</v>
      </c>
      <c r="CM35" s="383" t="n">
        <f aca="false">IFERROR(CL35*(1+INDEX(Inputs!$P$15:$P$25,MATCH('Cash Flows - Market'!CM$2,Inputs!$L$15:$L$25))/12),0)</f>
        <v>0</v>
      </c>
      <c r="CN35" s="383" t="n">
        <f aca="false">IFERROR(CM35*(1+INDEX(Inputs!$P$15:$P$25,MATCH('Cash Flows - Market'!CN$2,Inputs!$L$15:$L$25))/12),0)</f>
        <v>0</v>
      </c>
      <c r="CO35" s="383" t="n">
        <f aca="false">IFERROR(CN35*(1+INDEX(Inputs!$P$15:$P$25,MATCH('Cash Flows - Market'!CO$2,Inputs!$L$15:$L$25))/12),0)</f>
        <v>0</v>
      </c>
      <c r="CP35" s="383" t="n">
        <f aca="false">IFERROR(CO35*(1+INDEX(Inputs!$P$15:$P$25,MATCH('Cash Flows - Market'!CP$2,Inputs!$L$15:$L$25))/12),0)</f>
        <v>0</v>
      </c>
      <c r="CQ35" s="383" t="n">
        <f aca="false">IFERROR(CP35*(1+INDEX(Inputs!$P$15:$P$25,MATCH('Cash Flows - Market'!CQ$2,Inputs!$L$15:$L$25))/12),0)</f>
        <v>0</v>
      </c>
      <c r="CR35" s="383" t="n">
        <f aca="false">IFERROR(CQ35*(1+INDEX(Inputs!$P$15:$P$25,MATCH('Cash Flows - Market'!CR$2,Inputs!$L$15:$L$25))/12),0)</f>
        <v>0</v>
      </c>
      <c r="CS35" s="383" t="n">
        <f aca="false">IFERROR(CR35*(1+INDEX(Inputs!$P$15:$P$25,MATCH('Cash Flows - Market'!CS$2,Inputs!$L$15:$L$25))/12),0)</f>
        <v>0</v>
      </c>
      <c r="CT35" s="383" t="n">
        <f aca="false">IFERROR(CS35*(1+INDEX(Inputs!$P$15:$P$25,MATCH('Cash Flows - Market'!CT$2,Inputs!$L$15:$L$25))/12),0)</f>
        <v>0</v>
      </c>
      <c r="CU35" s="383" t="n">
        <f aca="false">IFERROR(CT35*(1+INDEX(Inputs!$P$15:$P$25,MATCH('Cash Flows - Market'!CU$2,Inputs!$L$15:$L$25))/12),0)</f>
        <v>0</v>
      </c>
      <c r="CV35" s="383" t="n">
        <f aca="false">IFERROR(CU35*(1+INDEX(Inputs!$P$15:$P$25,MATCH('Cash Flows - Market'!CV$2,Inputs!$L$15:$L$25))/12),0)</f>
        <v>0</v>
      </c>
      <c r="CW35" s="383" t="n">
        <f aca="false">IFERROR(CV35*(1+INDEX(Inputs!$P$15:$P$25,MATCH('Cash Flows - Market'!CW$2,Inputs!$L$15:$L$25))/12),0)</f>
        <v>0</v>
      </c>
      <c r="CX35" s="383" t="n">
        <f aca="false">IFERROR(CW35*(1+INDEX(Inputs!$P$15:$P$25,MATCH('Cash Flows - Market'!CX$2,Inputs!$L$15:$L$25))/12),0)</f>
        <v>0</v>
      </c>
      <c r="CY35" s="383" t="n">
        <f aca="false">IFERROR(CX35*(1+INDEX(Inputs!$P$15:$P$25,MATCH('Cash Flows - Market'!CY$2,Inputs!$L$15:$L$25))/12),0)</f>
        <v>0</v>
      </c>
      <c r="CZ35" s="383" t="n">
        <f aca="false">IFERROR(CY35*(1+INDEX(Inputs!$P$15:$P$25,MATCH('Cash Flows - Market'!CZ$2,Inputs!$L$15:$L$25))/12),0)</f>
        <v>0</v>
      </c>
      <c r="DA35" s="383" t="n">
        <f aca="false">IFERROR(CZ35*(1+INDEX(Inputs!$P$15:$P$25,MATCH('Cash Flows - Market'!DA$2,Inputs!$L$15:$L$25))/12),0)</f>
        <v>0</v>
      </c>
      <c r="DB35" s="383" t="n">
        <f aca="false">IFERROR(DA35*(1+INDEX(Inputs!$P$15:$P$25,MATCH('Cash Flows - Market'!DB$2,Inputs!$L$15:$L$25))/12),0)</f>
        <v>0</v>
      </c>
      <c r="DC35" s="383" t="n">
        <f aca="false">IFERROR(DB35*(1+INDEX(Inputs!$P$15:$P$25,MATCH('Cash Flows - Market'!DC$2,Inputs!$L$15:$L$25))/12),0)</f>
        <v>0</v>
      </c>
      <c r="DD35" s="383" t="n">
        <f aca="false">IFERROR(DC35*(1+INDEX(Inputs!$P$15:$P$25,MATCH('Cash Flows - Market'!DD$2,Inputs!$L$15:$L$25))/12),0)</f>
        <v>0</v>
      </c>
      <c r="DE35" s="383" t="n">
        <f aca="false">IFERROR(DD35*(1+INDEX(Inputs!$P$15:$P$25,MATCH('Cash Flows - Market'!DE$2,Inputs!$L$15:$L$25))/12),0)</f>
        <v>0</v>
      </c>
      <c r="DF35" s="383" t="n">
        <f aca="false">IFERROR(DE35*(1+INDEX(Inputs!$P$15:$P$25,MATCH('Cash Flows - Market'!DF$2,Inputs!$L$15:$L$25))/12),0)</f>
        <v>0</v>
      </c>
      <c r="DG35" s="383" t="n">
        <f aca="false">IFERROR(DF35*(1+INDEX(Inputs!$P$15:$P$25,MATCH('Cash Flows - Market'!DG$2,Inputs!$L$15:$L$25))/12),0)</f>
        <v>0</v>
      </c>
      <c r="DH35" s="383" t="n">
        <f aca="false">IFERROR(DG35*(1+INDEX(Inputs!$P$15:$P$25,MATCH('Cash Flows - Market'!DH$2,Inputs!$L$15:$L$25))/12),0)</f>
        <v>0</v>
      </c>
      <c r="DI35" s="383" t="n">
        <f aca="false">IFERROR(DH35*(1+INDEX(Inputs!$P$15:$P$25,MATCH('Cash Flows - Market'!DI$2,Inputs!$L$15:$L$25))/12),0)</f>
        <v>0</v>
      </c>
      <c r="DJ35" s="383" t="n">
        <f aca="false">IFERROR(DI35*(1+INDEX(Inputs!$P$15:$P$25,MATCH('Cash Flows - Market'!DJ$2,Inputs!$L$15:$L$25))/12),0)</f>
        <v>0</v>
      </c>
      <c r="DK35" s="383" t="n">
        <f aca="false">IFERROR(DJ35*(1+INDEX(Inputs!$P$15:$P$25,MATCH('Cash Flows - Market'!DK$2,Inputs!$L$15:$L$25))/12),0)</f>
        <v>0</v>
      </c>
      <c r="DL35" s="383" t="n">
        <f aca="false">IFERROR(DK35*(1+INDEX(Inputs!$P$15:$P$25,MATCH('Cash Flows - Market'!DL$2,Inputs!$L$15:$L$25))/12),0)</f>
        <v>0</v>
      </c>
      <c r="DM35" s="383" t="n">
        <f aca="false">IFERROR(DL35*(1+INDEX(Inputs!$P$15:$P$25,MATCH('Cash Flows - Market'!DM$2,Inputs!$L$15:$L$25))/12),0)</f>
        <v>0</v>
      </c>
      <c r="DN35" s="383" t="n">
        <f aca="false">IFERROR(DM35*(1+INDEX(Inputs!$P$15:$P$25,MATCH('Cash Flows - Market'!DN$2,Inputs!$L$15:$L$25))/12),0)</f>
        <v>0</v>
      </c>
      <c r="DO35" s="383" t="n">
        <f aca="false">IFERROR(DN35*(1+INDEX(Inputs!$P$15:$P$25,MATCH('Cash Flows - Market'!DO$2,Inputs!$L$15:$L$25))/12),0)</f>
        <v>0</v>
      </c>
      <c r="DP35" s="383" t="n">
        <f aca="false">IFERROR(DO35*(1+INDEX(Inputs!$P$15:$P$25,MATCH('Cash Flows - Market'!DP$2,Inputs!$L$15:$L$25))/12),0)</f>
        <v>0</v>
      </c>
      <c r="DQ35" s="383" t="n">
        <f aca="false">IFERROR(DP35*(1+INDEX(Inputs!$P$15:$P$25,MATCH('Cash Flows - Market'!DQ$2,Inputs!$L$15:$L$25))/12),0)</f>
        <v>0</v>
      </c>
      <c r="DR35" s="383" t="n">
        <f aca="false">IFERROR(DQ35*(1+INDEX(Inputs!$P$15:$P$25,MATCH('Cash Flows - Market'!DR$2,Inputs!$L$15:$L$25))/12),0)</f>
        <v>0</v>
      </c>
      <c r="DS35" s="383" t="n">
        <f aca="false">IFERROR(DR35*(1+INDEX(Inputs!$P$15:$P$25,MATCH('Cash Flows - Market'!DS$2,Inputs!$L$15:$L$25))/12),0)</f>
        <v>0</v>
      </c>
      <c r="DT35" s="383" t="n">
        <f aca="false">IFERROR(DS35*(1+INDEX(Inputs!$P$15:$P$25,MATCH('Cash Flows - Market'!DT$2,Inputs!$L$15:$L$25))/12),0)</f>
        <v>0</v>
      </c>
      <c r="DU35" s="383" t="n">
        <f aca="false">IFERROR(DT35*(1+INDEX(Inputs!$P$15:$P$25,MATCH('Cash Flows - Market'!DU$2,Inputs!$L$15:$L$25))/12),0)</f>
        <v>0</v>
      </c>
      <c r="DV35" s="383" t="n">
        <f aca="false">IFERROR(DU35*(1+INDEX(Inputs!$P$15:$P$25,MATCH('Cash Flows - Market'!DV$2,Inputs!$L$15:$L$25))/12),0)</f>
        <v>0</v>
      </c>
      <c r="DW35" s="383" t="n">
        <f aca="false">IFERROR(DV35*(1+INDEX(Inputs!$P$15:$P$25,MATCH('Cash Flows - Market'!DW$2,Inputs!$L$15:$L$25))/12),0)</f>
        <v>0</v>
      </c>
      <c r="DX35" s="383" t="n">
        <f aca="false">IFERROR(DW35*(1+INDEX(Inputs!$P$15:$P$25,MATCH('Cash Flows - Market'!DX$2,Inputs!$L$15:$L$25))/12),0)</f>
        <v>0</v>
      </c>
      <c r="DY35" s="383" t="n">
        <f aca="false">IFERROR(DX35*(1+INDEX(Inputs!$P$15:$P$25,MATCH('Cash Flows - Market'!DY$2,Inputs!$L$15:$L$25))/12),0)</f>
        <v>0</v>
      </c>
      <c r="DZ35" s="383" t="n">
        <f aca="false">IFERROR(DY35*(1+INDEX(Inputs!$P$15:$P$25,MATCH('Cash Flows - Market'!DZ$2,Inputs!$L$15:$L$25))/12),0)</f>
        <v>0</v>
      </c>
      <c r="EA35" s="383" t="n">
        <f aca="false">IFERROR(DZ35*(1+INDEX(Inputs!$P$15:$P$25,MATCH('Cash Flows - Market'!EA$2,Inputs!$L$15:$L$25))/12),0)</f>
        <v>0</v>
      </c>
      <c r="EB35" s="383" t="n">
        <f aca="false">IFERROR(EA35*(1+INDEX(Inputs!$P$15:$P$25,MATCH('Cash Flows - Market'!EB$2,Inputs!$L$15:$L$25))/12),0)</f>
        <v>0</v>
      </c>
      <c r="EC35" s="383" t="n">
        <f aca="false">IFERROR(EB35*(1+INDEX(Inputs!$P$15:$P$25,MATCH('Cash Flows - Market'!EC$2,Inputs!$L$15:$L$25))/12),0)</f>
        <v>0</v>
      </c>
      <c r="ED35" s="383" t="n">
        <f aca="false">IFERROR(EC35*(1+INDEX(Inputs!$P$15:$P$25,MATCH('Cash Flows - Market'!ED$2,Inputs!$L$15:$L$25))/12),0)</f>
        <v>0</v>
      </c>
      <c r="EE35" s="383" t="n">
        <f aca="false">IFERROR(ED35*(1+INDEX(Inputs!$P$15:$P$25,MATCH('Cash Flows - Market'!EE$2,Inputs!$L$15:$L$25))/12),0)</f>
        <v>0</v>
      </c>
      <c r="EF35" s="383" t="n">
        <f aca="false">IFERROR(EE35*(1+INDEX(Inputs!$P$15:$P$25,MATCH('Cash Flows - Market'!EF$2,Inputs!$L$15:$L$25))/12),0)</f>
        <v>0</v>
      </c>
      <c r="EG35" s="383" t="n">
        <f aca="false">IFERROR(EF35*(1+INDEX(Inputs!$P$15:$P$25,MATCH('Cash Flows - Market'!EG$2,Inputs!$L$15:$L$25))/12),0)</f>
        <v>0</v>
      </c>
      <c r="EH35" s="383" t="n">
        <f aca="false">IFERROR(EG35*(1+INDEX(Inputs!$P$15:$P$25,MATCH('Cash Flows - Market'!EH$2,Inputs!$L$15:$L$25))/12),0)</f>
        <v>0</v>
      </c>
      <c r="EI35" s="383" t="n">
        <f aca="false">IFERROR(EH35*(1+INDEX(Inputs!$P$15:$P$25,MATCH('Cash Flows - Market'!EI$2,Inputs!$L$15:$L$25))/12),0)</f>
        <v>0</v>
      </c>
      <c r="EJ35" s="383" t="n">
        <f aca="false">IFERROR(EI35*(1+INDEX(Inputs!$P$15:$P$25,MATCH('Cash Flows - Market'!EJ$2,Inputs!$L$15:$L$25))/12),0)</f>
        <v>0</v>
      </c>
      <c r="EK35" s="383" t="n">
        <f aca="false">IFERROR(EJ35*(1+INDEX(Inputs!$P$15:$P$25,MATCH('Cash Flows - Market'!EK$2,Inputs!$L$15:$L$25))/12),0)</f>
        <v>0</v>
      </c>
      <c r="EL35" s="383" t="n">
        <f aca="false">IFERROR(EK35*(1+INDEX(Inputs!$P$15:$P$25,MATCH('Cash Flows - Market'!EL$2,Inputs!$L$15:$L$25))/12),0)</f>
        <v>0</v>
      </c>
      <c r="EM35" s="383" t="n">
        <f aca="false">IFERROR(EL35*(1+INDEX(Inputs!$P$15:$P$25,MATCH('Cash Flows - Market'!EM$2,Inputs!$L$15:$L$25))/12),0)</f>
        <v>0</v>
      </c>
      <c r="EN35" s="383" t="n">
        <f aca="false">IFERROR(EM35*(1+INDEX(Inputs!$P$15:$P$25,MATCH('Cash Flows - Market'!EN$2,Inputs!$L$15:$L$25))/12),0)</f>
        <v>0</v>
      </c>
      <c r="EO35" s="383" t="n">
        <f aca="false">IFERROR(EN35*(1+INDEX(Inputs!$P$15:$P$25,MATCH('Cash Flows - Market'!EO$2,Inputs!$L$15:$L$25))/12),0)</f>
        <v>0</v>
      </c>
      <c r="EP35" s="383" t="n">
        <f aca="false">IFERROR(EO35*(1+INDEX(Inputs!$P$15:$P$25,MATCH('Cash Flows - Market'!EP$2,Inputs!$L$15:$L$25))/12),0)</f>
        <v>0</v>
      </c>
      <c r="EQ35" s="383" t="n">
        <f aca="false">IFERROR(EP35*(1+INDEX(Inputs!$P$15:$P$25,MATCH('Cash Flows - Market'!EQ$2,Inputs!$L$15:$L$25))/12),0)</f>
        <v>0</v>
      </c>
      <c r="ER35" s="383" t="n">
        <f aca="false">IFERROR(EQ35*(1+INDEX(Inputs!$P$15:$P$25,MATCH('Cash Flows - Market'!ER$2,Inputs!$L$15:$L$25))/12),0)</f>
        <v>0</v>
      </c>
      <c r="ES35" s="383" t="n">
        <f aca="false">IFERROR(ER35*(1+INDEX(Inputs!$P$15:$P$25,MATCH('Cash Flows - Market'!ES$2,Inputs!$L$15:$L$25))/12),0)</f>
        <v>0</v>
      </c>
      <c r="ET35" s="383" t="n">
        <f aca="false">IFERROR(ES35*(1+INDEX(Inputs!$P$15:$P$25,MATCH('Cash Flows - Market'!ET$2,Inputs!$L$15:$L$25))/12),0)</f>
        <v>0</v>
      </c>
      <c r="EU35" s="383" t="n">
        <f aca="false">IFERROR(ET35*(1+INDEX(Inputs!$P$15:$P$25,MATCH('Cash Flows - Market'!EU$2,Inputs!$L$15:$L$25))/12),0)</f>
        <v>0</v>
      </c>
      <c r="EV35" s="383" t="n">
        <f aca="false">IFERROR(EU35*(1+INDEX(Inputs!$P$15:$P$25,MATCH('Cash Flows - Market'!EV$2,Inputs!$L$15:$L$25))/12),0)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0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Market'!V$2,Inputs!$L$15:$L$25))/12),0)</f>
        <v>0</v>
      </c>
      <c r="W36" s="383" t="n">
        <f aca="false">IFERROR(V36*(1+INDEX(Inputs!$P$15:$P$25,MATCH('Cash Flows - Market'!W$2,Inputs!$L$15:$L$25))/12),0)</f>
        <v>0</v>
      </c>
      <c r="X36" s="383" t="n">
        <f aca="false">IFERROR(W36*(1+INDEX(Inputs!$P$15:$P$25,MATCH('Cash Flows - Market'!X$2,Inputs!$L$15:$L$25))/12),0)</f>
        <v>0</v>
      </c>
      <c r="Y36" s="383" t="n">
        <f aca="false">IFERROR(X36*(1+INDEX(Inputs!$P$15:$P$25,MATCH('Cash Flows - Market'!Y$2,Inputs!$L$15:$L$25))/12),0)</f>
        <v>0</v>
      </c>
      <c r="Z36" s="383" t="n">
        <f aca="false">IFERROR(Y36*(1+INDEX(Inputs!$P$15:$P$25,MATCH('Cash Flows - Market'!Z$2,Inputs!$L$15:$L$25))/12),0)</f>
        <v>0</v>
      </c>
      <c r="AA36" s="383" t="n">
        <f aca="false">IFERROR(Z36*(1+INDEX(Inputs!$P$15:$P$25,MATCH('Cash Flows - Market'!AA$2,Inputs!$L$15:$L$25))/12),0)</f>
        <v>0</v>
      </c>
      <c r="AB36" s="383" t="n">
        <f aca="false">IFERROR(AA36*(1+INDEX(Inputs!$P$15:$P$25,MATCH('Cash Flows - Market'!AB$2,Inputs!$L$15:$L$25))/12),0)</f>
        <v>0</v>
      </c>
      <c r="AC36" s="383" t="n">
        <f aca="false">IFERROR(AB36*(1+INDEX(Inputs!$P$15:$P$25,MATCH('Cash Flows - Market'!AC$2,Inputs!$L$15:$L$25))/12),0)</f>
        <v>0</v>
      </c>
      <c r="AD36" s="383" t="n">
        <f aca="false">IFERROR(AC36*(1+INDEX(Inputs!$P$15:$P$25,MATCH('Cash Flows - Market'!AD$2,Inputs!$L$15:$L$25))/12),0)</f>
        <v>0</v>
      </c>
      <c r="AE36" s="383" t="n">
        <f aca="false">IFERROR(AD36*(1+INDEX(Inputs!$P$15:$P$25,MATCH('Cash Flows - Market'!AE$2,Inputs!$L$15:$L$25))/12),0)</f>
        <v>0</v>
      </c>
      <c r="AF36" s="383" t="n">
        <f aca="false">IFERROR(AE36*(1+INDEX(Inputs!$P$15:$P$25,MATCH('Cash Flows - Market'!AF$2,Inputs!$L$15:$L$25))/12),0)</f>
        <v>0</v>
      </c>
      <c r="AG36" s="383" t="n">
        <f aca="false">IFERROR(AF36*(1+INDEX(Inputs!$P$15:$P$25,MATCH('Cash Flows - Market'!AG$2,Inputs!$L$15:$L$25))/12),0)</f>
        <v>0</v>
      </c>
      <c r="AH36" s="383" t="n">
        <f aca="false">IFERROR(AG36*(1+INDEX(Inputs!$P$15:$P$25,MATCH('Cash Flows - Market'!AH$2,Inputs!$L$15:$L$25))/12),0)</f>
        <v>0</v>
      </c>
      <c r="AI36" s="383" t="n">
        <f aca="false">IFERROR(AH36*(1+INDEX(Inputs!$P$15:$P$25,MATCH('Cash Flows - Market'!AI$2,Inputs!$L$15:$L$25))/12),0)</f>
        <v>0</v>
      </c>
      <c r="AJ36" s="383" t="n">
        <f aca="false">IFERROR(AI36*(1+INDEX(Inputs!$P$15:$P$25,MATCH('Cash Flows - Market'!AJ$2,Inputs!$L$15:$L$25))/12),0)</f>
        <v>0</v>
      </c>
      <c r="AK36" s="383" t="n">
        <f aca="false">IFERROR(AJ36*(1+INDEX(Inputs!$P$15:$P$25,MATCH('Cash Flows - Market'!AK$2,Inputs!$L$15:$L$25))/12),0)</f>
        <v>0</v>
      </c>
      <c r="AL36" s="383" t="n">
        <f aca="false">IFERROR(AK36*(1+INDEX(Inputs!$P$15:$P$25,MATCH('Cash Flows - Market'!AL$2,Inputs!$L$15:$L$25))/12),0)</f>
        <v>0</v>
      </c>
      <c r="AM36" s="383" t="n">
        <f aca="false">IFERROR(AL36*(1+INDEX(Inputs!$P$15:$P$25,MATCH('Cash Flows - Market'!AM$2,Inputs!$L$15:$L$25))/12),0)</f>
        <v>0</v>
      </c>
      <c r="AN36" s="383" t="n">
        <f aca="false">IFERROR(AM36*(1+INDEX(Inputs!$P$15:$P$25,MATCH('Cash Flows - Market'!AN$2,Inputs!$L$15:$L$25))/12),0)</f>
        <v>0</v>
      </c>
      <c r="AO36" s="383" t="n">
        <f aca="false">IFERROR(AN36*(1+INDEX(Inputs!$P$15:$P$25,MATCH('Cash Flows - Market'!AO$2,Inputs!$L$15:$L$25))/12),0)</f>
        <v>0</v>
      </c>
      <c r="AP36" s="383" t="n">
        <f aca="false">IFERROR(AO36*(1+INDEX(Inputs!$P$15:$P$25,MATCH('Cash Flows - Market'!AP$2,Inputs!$L$15:$L$25))/12),0)</f>
        <v>0</v>
      </c>
      <c r="AQ36" s="383" t="n">
        <f aca="false">IFERROR(AP36*(1+INDEX(Inputs!$P$15:$P$25,MATCH('Cash Flows - Market'!AQ$2,Inputs!$L$15:$L$25))/12),0)</f>
        <v>0</v>
      </c>
      <c r="AR36" s="383" t="n">
        <f aca="false">IFERROR(AQ36*(1+INDEX(Inputs!$P$15:$P$25,MATCH('Cash Flows - Market'!AR$2,Inputs!$L$15:$L$25))/12),0)</f>
        <v>0</v>
      </c>
      <c r="AS36" s="383" t="n">
        <f aca="false">IFERROR(AR36*(1+INDEX(Inputs!$P$15:$P$25,MATCH('Cash Flows - Market'!AS$2,Inputs!$L$15:$L$25))/12),0)</f>
        <v>0</v>
      </c>
      <c r="AT36" s="383" t="n">
        <f aca="false">IFERROR(AS36*(1+INDEX(Inputs!$P$15:$P$25,MATCH('Cash Flows - Market'!AT$2,Inputs!$L$15:$L$25))/12),0)</f>
        <v>0</v>
      </c>
      <c r="AU36" s="383" t="n">
        <f aca="false">IFERROR(AT36*(1+INDEX(Inputs!$P$15:$P$25,MATCH('Cash Flows - Market'!AU$2,Inputs!$L$15:$L$25))/12),0)</f>
        <v>0</v>
      </c>
      <c r="AV36" s="383" t="n">
        <f aca="false">IFERROR(AU36*(1+INDEX(Inputs!$P$15:$P$25,MATCH('Cash Flows - Market'!AV$2,Inputs!$L$15:$L$25))/12),0)</f>
        <v>0</v>
      </c>
      <c r="AW36" s="383" t="n">
        <f aca="false">IFERROR(AV36*(1+INDEX(Inputs!$P$15:$P$25,MATCH('Cash Flows - Market'!AW$2,Inputs!$L$15:$L$25))/12),0)</f>
        <v>0</v>
      </c>
      <c r="AX36" s="383" t="n">
        <f aca="false">IFERROR(AW36*(1+INDEX(Inputs!$P$15:$P$25,MATCH('Cash Flows - Market'!AX$2,Inputs!$L$15:$L$25))/12),0)</f>
        <v>0</v>
      </c>
      <c r="AY36" s="383" t="n">
        <f aca="false">IFERROR(AX36*(1+INDEX(Inputs!$P$15:$P$25,MATCH('Cash Flows - Market'!AY$2,Inputs!$L$15:$L$25))/12),0)</f>
        <v>0</v>
      </c>
      <c r="AZ36" s="383" t="n">
        <f aca="false">IFERROR(AY36*(1+INDEX(Inputs!$P$15:$P$25,MATCH('Cash Flows - Market'!AZ$2,Inputs!$L$15:$L$25))/12),0)</f>
        <v>0</v>
      </c>
      <c r="BA36" s="383" t="n">
        <f aca="false">IFERROR(AZ36*(1+INDEX(Inputs!$P$15:$P$25,MATCH('Cash Flows - Market'!BA$2,Inputs!$L$15:$L$25))/12),0)</f>
        <v>0</v>
      </c>
      <c r="BB36" s="383" t="n">
        <f aca="false">IFERROR(BA36*(1+INDEX(Inputs!$P$15:$P$25,MATCH('Cash Flows - Market'!BB$2,Inputs!$L$15:$L$25))/12),0)</f>
        <v>0</v>
      </c>
      <c r="BC36" s="383" t="n">
        <f aca="false">IFERROR(BB36*(1+INDEX(Inputs!$P$15:$P$25,MATCH('Cash Flows - Market'!BC$2,Inputs!$L$15:$L$25))/12),0)</f>
        <v>0</v>
      </c>
      <c r="BD36" s="383" t="n">
        <f aca="false">IFERROR(BC36*(1+INDEX(Inputs!$P$15:$P$25,MATCH('Cash Flows - Market'!BD$2,Inputs!$L$15:$L$25))/12),0)</f>
        <v>0</v>
      </c>
      <c r="BE36" s="383" t="n">
        <f aca="false">IFERROR(BD36*(1+INDEX(Inputs!$P$15:$P$25,MATCH('Cash Flows - Market'!BE$2,Inputs!$L$15:$L$25))/12),0)</f>
        <v>0</v>
      </c>
      <c r="BF36" s="383" t="n">
        <f aca="false">IFERROR(BE36*(1+INDEX(Inputs!$P$15:$P$25,MATCH('Cash Flows - Market'!BF$2,Inputs!$L$15:$L$25))/12),0)</f>
        <v>0</v>
      </c>
      <c r="BG36" s="383" t="n">
        <f aca="false">IFERROR(BF36*(1+INDEX(Inputs!$P$15:$P$25,MATCH('Cash Flows - Market'!BG$2,Inputs!$L$15:$L$25))/12),0)</f>
        <v>0</v>
      </c>
      <c r="BH36" s="383" t="n">
        <f aca="false">IFERROR(BG36*(1+INDEX(Inputs!$P$15:$P$25,MATCH('Cash Flows - Market'!BH$2,Inputs!$L$15:$L$25))/12),0)</f>
        <v>0</v>
      </c>
      <c r="BI36" s="383" t="n">
        <f aca="false">IFERROR(BH36*(1+INDEX(Inputs!$P$15:$P$25,MATCH('Cash Flows - Market'!BI$2,Inputs!$L$15:$L$25))/12),0)</f>
        <v>0</v>
      </c>
      <c r="BJ36" s="383" t="n">
        <f aca="false">IFERROR(BI36*(1+INDEX(Inputs!$P$15:$P$25,MATCH('Cash Flows - Market'!BJ$2,Inputs!$L$15:$L$25))/12),0)</f>
        <v>0</v>
      </c>
      <c r="BK36" s="383" t="n">
        <f aca="false">IFERROR(BJ36*(1+INDEX(Inputs!$P$15:$P$25,MATCH('Cash Flows - Market'!BK$2,Inputs!$L$15:$L$25))/12),0)</f>
        <v>0</v>
      </c>
      <c r="BL36" s="383" t="n">
        <f aca="false">IFERROR(BK36*(1+INDEX(Inputs!$P$15:$P$25,MATCH('Cash Flows - Market'!BL$2,Inputs!$L$15:$L$25))/12),0)</f>
        <v>0</v>
      </c>
      <c r="BM36" s="383" t="n">
        <f aca="false">IFERROR(BL36*(1+INDEX(Inputs!$P$15:$P$25,MATCH('Cash Flows - Market'!BM$2,Inputs!$L$15:$L$25))/12),0)</f>
        <v>0</v>
      </c>
      <c r="BN36" s="383" t="n">
        <f aca="false">IFERROR(BM36*(1+INDEX(Inputs!$P$15:$P$25,MATCH('Cash Flows - Market'!BN$2,Inputs!$L$15:$L$25))/12),0)</f>
        <v>0</v>
      </c>
      <c r="BO36" s="383" t="n">
        <f aca="false">IFERROR(BN36*(1+INDEX(Inputs!$P$15:$P$25,MATCH('Cash Flows - Market'!BO$2,Inputs!$L$15:$L$25))/12),0)</f>
        <v>0</v>
      </c>
      <c r="BP36" s="383" t="n">
        <f aca="false">IFERROR(BO36*(1+INDEX(Inputs!$P$15:$P$25,MATCH('Cash Flows - Market'!BP$2,Inputs!$L$15:$L$25))/12),0)</f>
        <v>0</v>
      </c>
      <c r="BQ36" s="383" t="n">
        <f aca="false">IFERROR(BP36*(1+INDEX(Inputs!$P$15:$P$25,MATCH('Cash Flows - Market'!BQ$2,Inputs!$L$15:$L$25))/12),0)</f>
        <v>0</v>
      </c>
      <c r="BR36" s="383" t="n">
        <f aca="false">IFERROR(BQ36*(1+INDEX(Inputs!$P$15:$P$25,MATCH('Cash Flows - Market'!BR$2,Inputs!$L$15:$L$25))/12),0)</f>
        <v>0</v>
      </c>
      <c r="BS36" s="383" t="n">
        <f aca="false">IFERROR(BR36*(1+INDEX(Inputs!$P$15:$P$25,MATCH('Cash Flows - Market'!BS$2,Inputs!$L$15:$L$25))/12),0)</f>
        <v>0</v>
      </c>
      <c r="BT36" s="383" t="n">
        <f aca="false">IFERROR(BS36*(1+INDEX(Inputs!$P$15:$P$25,MATCH('Cash Flows - Market'!BT$2,Inputs!$L$15:$L$25))/12),0)</f>
        <v>0</v>
      </c>
      <c r="BU36" s="383" t="n">
        <f aca="false">IFERROR(BT36*(1+INDEX(Inputs!$P$15:$P$25,MATCH('Cash Flows - Market'!BU$2,Inputs!$L$15:$L$25))/12),0)</f>
        <v>0</v>
      </c>
      <c r="BV36" s="383" t="n">
        <f aca="false">IFERROR(BU36*(1+INDEX(Inputs!$P$15:$P$25,MATCH('Cash Flows - Market'!BV$2,Inputs!$L$15:$L$25))/12),0)</f>
        <v>0</v>
      </c>
      <c r="BW36" s="383" t="n">
        <f aca="false">IFERROR(BV36*(1+INDEX(Inputs!$P$15:$P$25,MATCH('Cash Flows - Market'!BW$2,Inputs!$L$15:$L$25))/12),0)</f>
        <v>0</v>
      </c>
      <c r="BX36" s="383" t="n">
        <f aca="false">IFERROR(BW36*(1+INDEX(Inputs!$P$15:$P$25,MATCH('Cash Flows - Market'!BX$2,Inputs!$L$15:$L$25))/12),0)</f>
        <v>0</v>
      </c>
      <c r="BY36" s="383" t="n">
        <f aca="false">IFERROR(BX36*(1+INDEX(Inputs!$P$15:$P$25,MATCH('Cash Flows - Market'!BY$2,Inputs!$L$15:$L$25))/12),0)</f>
        <v>0</v>
      </c>
      <c r="BZ36" s="383" t="n">
        <f aca="false">IFERROR(BY36*(1+INDEX(Inputs!$P$15:$P$25,MATCH('Cash Flows - Market'!BZ$2,Inputs!$L$15:$L$25))/12),0)</f>
        <v>0</v>
      </c>
      <c r="CA36" s="383" t="n">
        <f aca="false">IFERROR(BZ36*(1+INDEX(Inputs!$P$15:$P$25,MATCH('Cash Flows - Market'!CA$2,Inputs!$L$15:$L$25))/12),0)</f>
        <v>0</v>
      </c>
      <c r="CB36" s="383" t="n">
        <f aca="false">IFERROR(CA36*(1+INDEX(Inputs!$P$15:$P$25,MATCH('Cash Flows - Market'!CB$2,Inputs!$L$15:$L$25))/12),0)</f>
        <v>0</v>
      </c>
      <c r="CC36" s="383" t="n">
        <f aca="false">IFERROR(CB36*(1+INDEX(Inputs!$P$15:$P$25,MATCH('Cash Flows - Market'!CC$2,Inputs!$L$15:$L$25))/12),0)</f>
        <v>0</v>
      </c>
      <c r="CD36" s="383" t="n">
        <f aca="false">IFERROR(CC36*(1+INDEX(Inputs!$P$15:$P$25,MATCH('Cash Flows - Market'!CD$2,Inputs!$L$15:$L$25))/12),0)</f>
        <v>0</v>
      </c>
      <c r="CE36" s="383" t="n">
        <f aca="false">IFERROR(CD36*(1+INDEX(Inputs!$P$15:$P$25,MATCH('Cash Flows - Market'!CE$2,Inputs!$L$15:$L$25))/12),0)</f>
        <v>0</v>
      </c>
      <c r="CF36" s="383" t="n">
        <f aca="false">IFERROR(CE36*(1+INDEX(Inputs!$P$15:$P$25,MATCH('Cash Flows - Market'!CF$2,Inputs!$L$15:$L$25))/12),0)</f>
        <v>0</v>
      </c>
      <c r="CG36" s="383" t="n">
        <f aca="false">IFERROR(CF36*(1+INDEX(Inputs!$P$15:$P$25,MATCH('Cash Flows - Market'!CG$2,Inputs!$L$15:$L$25))/12),0)</f>
        <v>0</v>
      </c>
      <c r="CH36" s="383" t="n">
        <f aca="false">IFERROR(CG36*(1+INDEX(Inputs!$P$15:$P$25,MATCH('Cash Flows - Market'!CH$2,Inputs!$L$15:$L$25))/12),0)</f>
        <v>0</v>
      </c>
      <c r="CI36" s="383" t="n">
        <f aca="false">IFERROR(CH36*(1+INDEX(Inputs!$P$15:$P$25,MATCH('Cash Flows - Market'!CI$2,Inputs!$L$15:$L$25))/12),0)</f>
        <v>0</v>
      </c>
      <c r="CJ36" s="383" t="n">
        <f aca="false">IFERROR(CI36*(1+INDEX(Inputs!$P$15:$P$25,MATCH('Cash Flows - Market'!CJ$2,Inputs!$L$15:$L$25))/12),0)</f>
        <v>0</v>
      </c>
      <c r="CK36" s="383" t="n">
        <f aca="false">IFERROR(CJ36*(1+INDEX(Inputs!$P$15:$P$25,MATCH('Cash Flows - Market'!CK$2,Inputs!$L$15:$L$25))/12),0)</f>
        <v>0</v>
      </c>
      <c r="CL36" s="383" t="n">
        <f aca="false">IFERROR(CK36*(1+INDEX(Inputs!$P$15:$P$25,MATCH('Cash Flows - Market'!CL$2,Inputs!$L$15:$L$25))/12),0)</f>
        <v>0</v>
      </c>
      <c r="CM36" s="383" t="n">
        <f aca="false">IFERROR(CL36*(1+INDEX(Inputs!$P$15:$P$25,MATCH('Cash Flows - Market'!CM$2,Inputs!$L$15:$L$25))/12),0)</f>
        <v>0</v>
      </c>
      <c r="CN36" s="383" t="n">
        <f aca="false">IFERROR(CM36*(1+INDEX(Inputs!$P$15:$P$25,MATCH('Cash Flows - Market'!CN$2,Inputs!$L$15:$L$25))/12),0)</f>
        <v>0</v>
      </c>
      <c r="CO36" s="383" t="n">
        <f aca="false">IFERROR(CN36*(1+INDEX(Inputs!$P$15:$P$25,MATCH('Cash Flows - Market'!CO$2,Inputs!$L$15:$L$25))/12),0)</f>
        <v>0</v>
      </c>
      <c r="CP36" s="383" t="n">
        <f aca="false">IFERROR(CO36*(1+INDEX(Inputs!$P$15:$P$25,MATCH('Cash Flows - Market'!CP$2,Inputs!$L$15:$L$25))/12),0)</f>
        <v>0</v>
      </c>
      <c r="CQ36" s="383" t="n">
        <f aca="false">IFERROR(CP36*(1+INDEX(Inputs!$P$15:$P$25,MATCH('Cash Flows - Market'!CQ$2,Inputs!$L$15:$L$25))/12),0)</f>
        <v>0</v>
      </c>
      <c r="CR36" s="383" t="n">
        <f aca="false">IFERROR(CQ36*(1+INDEX(Inputs!$P$15:$P$25,MATCH('Cash Flows - Market'!CR$2,Inputs!$L$15:$L$25))/12),0)</f>
        <v>0</v>
      </c>
      <c r="CS36" s="383" t="n">
        <f aca="false">IFERROR(CR36*(1+INDEX(Inputs!$P$15:$P$25,MATCH('Cash Flows - Market'!CS$2,Inputs!$L$15:$L$25))/12),0)</f>
        <v>0</v>
      </c>
      <c r="CT36" s="383" t="n">
        <f aca="false">IFERROR(CS36*(1+INDEX(Inputs!$P$15:$P$25,MATCH('Cash Flows - Market'!CT$2,Inputs!$L$15:$L$25))/12),0)</f>
        <v>0</v>
      </c>
      <c r="CU36" s="383" t="n">
        <f aca="false">IFERROR(CT36*(1+INDEX(Inputs!$P$15:$P$25,MATCH('Cash Flows - Market'!CU$2,Inputs!$L$15:$L$25))/12),0)</f>
        <v>0</v>
      </c>
      <c r="CV36" s="383" t="n">
        <f aca="false">IFERROR(CU36*(1+INDEX(Inputs!$P$15:$P$25,MATCH('Cash Flows - Market'!CV$2,Inputs!$L$15:$L$25))/12),0)</f>
        <v>0</v>
      </c>
      <c r="CW36" s="383" t="n">
        <f aca="false">IFERROR(CV36*(1+INDEX(Inputs!$P$15:$P$25,MATCH('Cash Flows - Market'!CW$2,Inputs!$L$15:$L$25))/12),0)</f>
        <v>0</v>
      </c>
      <c r="CX36" s="383" t="n">
        <f aca="false">IFERROR(CW36*(1+INDEX(Inputs!$P$15:$P$25,MATCH('Cash Flows - Market'!CX$2,Inputs!$L$15:$L$25))/12),0)</f>
        <v>0</v>
      </c>
      <c r="CY36" s="383" t="n">
        <f aca="false">IFERROR(CX36*(1+INDEX(Inputs!$P$15:$P$25,MATCH('Cash Flows - Market'!CY$2,Inputs!$L$15:$L$25))/12),0)</f>
        <v>0</v>
      </c>
      <c r="CZ36" s="383" t="n">
        <f aca="false">IFERROR(CY36*(1+INDEX(Inputs!$P$15:$P$25,MATCH('Cash Flows - Market'!CZ$2,Inputs!$L$15:$L$25))/12),0)</f>
        <v>0</v>
      </c>
      <c r="DA36" s="383" t="n">
        <f aca="false">IFERROR(CZ36*(1+INDEX(Inputs!$P$15:$P$25,MATCH('Cash Flows - Market'!DA$2,Inputs!$L$15:$L$25))/12),0)</f>
        <v>0</v>
      </c>
      <c r="DB36" s="383" t="n">
        <f aca="false">IFERROR(DA36*(1+INDEX(Inputs!$P$15:$P$25,MATCH('Cash Flows - Market'!DB$2,Inputs!$L$15:$L$25))/12),0)</f>
        <v>0</v>
      </c>
      <c r="DC36" s="383" t="n">
        <f aca="false">IFERROR(DB36*(1+INDEX(Inputs!$P$15:$P$25,MATCH('Cash Flows - Market'!DC$2,Inputs!$L$15:$L$25))/12),0)</f>
        <v>0</v>
      </c>
      <c r="DD36" s="383" t="n">
        <f aca="false">IFERROR(DC36*(1+INDEX(Inputs!$P$15:$P$25,MATCH('Cash Flows - Market'!DD$2,Inputs!$L$15:$L$25))/12),0)</f>
        <v>0</v>
      </c>
      <c r="DE36" s="383" t="n">
        <f aca="false">IFERROR(DD36*(1+INDEX(Inputs!$P$15:$P$25,MATCH('Cash Flows - Market'!DE$2,Inputs!$L$15:$L$25))/12),0)</f>
        <v>0</v>
      </c>
      <c r="DF36" s="383" t="n">
        <f aca="false">IFERROR(DE36*(1+INDEX(Inputs!$P$15:$P$25,MATCH('Cash Flows - Market'!DF$2,Inputs!$L$15:$L$25))/12),0)</f>
        <v>0</v>
      </c>
      <c r="DG36" s="383" t="n">
        <f aca="false">IFERROR(DF36*(1+INDEX(Inputs!$P$15:$P$25,MATCH('Cash Flows - Market'!DG$2,Inputs!$L$15:$L$25))/12),0)</f>
        <v>0</v>
      </c>
      <c r="DH36" s="383" t="n">
        <f aca="false">IFERROR(DG36*(1+INDEX(Inputs!$P$15:$P$25,MATCH('Cash Flows - Market'!DH$2,Inputs!$L$15:$L$25))/12),0)</f>
        <v>0</v>
      </c>
      <c r="DI36" s="383" t="n">
        <f aca="false">IFERROR(DH36*(1+INDEX(Inputs!$P$15:$P$25,MATCH('Cash Flows - Market'!DI$2,Inputs!$L$15:$L$25))/12),0)</f>
        <v>0</v>
      </c>
      <c r="DJ36" s="383" t="n">
        <f aca="false">IFERROR(DI36*(1+INDEX(Inputs!$P$15:$P$25,MATCH('Cash Flows - Market'!DJ$2,Inputs!$L$15:$L$25))/12),0)</f>
        <v>0</v>
      </c>
      <c r="DK36" s="383" t="n">
        <f aca="false">IFERROR(DJ36*(1+INDEX(Inputs!$P$15:$P$25,MATCH('Cash Flows - Market'!DK$2,Inputs!$L$15:$L$25))/12),0)</f>
        <v>0</v>
      </c>
      <c r="DL36" s="383" t="n">
        <f aca="false">IFERROR(DK36*(1+INDEX(Inputs!$P$15:$P$25,MATCH('Cash Flows - Market'!DL$2,Inputs!$L$15:$L$25))/12),0)</f>
        <v>0</v>
      </c>
      <c r="DM36" s="383" t="n">
        <f aca="false">IFERROR(DL36*(1+INDEX(Inputs!$P$15:$P$25,MATCH('Cash Flows - Market'!DM$2,Inputs!$L$15:$L$25))/12),0)</f>
        <v>0</v>
      </c>
      <c r="DN36" s="383" t="n">
        <f aca="false">IFERROR(DM36*(1+INDEX(Inputs!$P$15:$P$25,MATCH('Cash Flows - Market'!DN$2,Inputs!$L$15:$L$25))/12),0)</f>
        <v>0</v>
      </c>
      <c r="DO36" s="383" t="n">
        <f aca="false">IFERROR(DN36*(1+INDEX(Inputs!$P$15:$P$25,MATCH('Cash Flows - Market'!DO$2,Inputs!$L$15:$L$25))/12),0)</f>
        <v>0</v>
      </c>
      <c r="DP36" s="383" t="n">
        <f aca="false">IFERROR(DO36*(1+INDEX(Inputs!$P$15:$P$25,MATCH('Cash Flows - Market'!DP$2,Inputs!$L$15:$L$25))/12),0)</f>
        <v>0</v>
      </c>
      <c r="DQ36" s="383" t="n">
        <f aca="false">IFERROR(DP36*(1+INDEX(Inputs!$P$15:$P$25,MATCH('Cash Flows - Market'!DQ$2,Inputs!$L$15:$L$25))/12),0)</f>
        <v>0</v>
      </c>
      <c r="DR36" s="383" t="n">
        <f aca="false">IFERROR(DQ36*(1+INDEX(Inputs!$P$15:$P$25,MATCH('Cash Flows - Market'!DR$2,Inputs!$L$15:$L$25))/12),0)</f>
        <v>0</v>
      </c>
      <c r="DS36" s="383" t="n">
        <f aca="false">IFERROR(DR36*(1+INDEX(Inputs!$P$15:$P$25,MATCH('Cash Flows - Market'!DS$2,Inputs!$L$15:$L$25))/12),0)</f>
        <v>0</v>
      </c>
      <c r="DT36" s="383" t="n">
        <f aca="false">IFERROR(DS36*(1+INDEX(Inputs!$P$15:$P$25,MATCH('Cash Flows - Market'!DT$2,Inputs!$L$15:$L$25))/12),0)</f>
        <v>0</v>
      </c>
      <c r="DU36" s="383" t="n">
        <f aca="false">IFERROR(DT36*(1+INDEX(Inputs!$P$15:$P$25,MATCH('Cash Flows - Market'!DU$2,Inputs!$L$15:$L$25))/12),0)</f>
        <v>0</v>
      </c>
      <c r="DV36" s="383" t="n">
        <f aca="false">IFERROR(DU36*(1+INDEX(Inputs!$P$15:$P$25,MATCH('Cash Flows - Market'!DV$2,Inputs!$L$15:$L$25))/12),0)</f>
        <v>0</v>
      </c>
      <c r="DW36" s="383" t="n">
        <f aca="false">IFERROR(DV36*(1+INDEX(Inputs!$P$15:$P$25,MATCH('Cash Flows - Market'!DW$2,Inputs!$L$15:$L$25))/12),0)</f>
        <v>0</v>
      </c>
      <c r="DX36" s="383" t="n">
        <f aca="false">IFERROR(DW36*(1+INDEX(Inputs!$P$15:$P$25,MATCH('Cash Flows - Market'!DX$2,Inputs!$L$15:$L$25))/12),0)</f>
        <v>0</v>
      </c>
      <c r="DY36" s="383" t="n">
        <f aca="false">IFERROR(DX36*(1+INDEX(Inputs!$P$15:$P$25,MATCH('Cash Flows - Market'!DY$2,Inputs!$L$15:$L$25))/12),0)</f>
        <v>0</v>
      </c>
      <c r="DZ36" s="383" t="n">
        <f aca="false">IFERROR(DY36*(1+INDEX(Inputs!$P$15:$P$25,MATCH('Cash Flows - Market'!DZ$2,Inputs!$L$15:$L$25))/12),0)</f>
        <v>0</v>
      </c>
      <c r="EA36" s="383" t="n">
        <f aca="false">IFERROR(DZ36*(1+INDEX(Inputs!$P$15:$P$25,MATCH('Cash Flows - Market'!EA$2,Inputs!$L$15:$L$25))/12),0)</f>
        <v>0</v>
      </c>
      <c r="EB36" s="383" t="n">
        <f aca="false">IFERROR(EA36*(1+INDEX(Inputs!$P$15:$P$25,MATCH('Cash Flows - Market'!EB$2,Inputs!$L$15:$L$25))/12),0)</f>
        <v>0</v>
      </c>
      <c r="EC36" s="383" t="n">
        <f aca="false">IFERROR(EB36*(1+INDEX(Inputs!$P$15:$P$25,MATCH('Cash Flows - Market'!EC$2,Inputs!$L$15:$L$25))/12),0)</f>
        <v>0</v>
      </c>
      <c r="ED36" s="383" t="n">
        <f aca="false">IFERROR(EC36*(1+INDEX(Inputs!$P$15:$P$25,MATCH('Cash Flows - Market'!ED$2,Inputs!$L$15:$L$25))/12),0)</f>
        <v>0</v>
      </c>
      <c r="EE36" s="383" t="n">
        <f aca="false">IFERROR(ED36*(1+INDEX(Inputs!$P$15:$P$25,MATCH('Cash Flows - Market'!EE$2,Inputs!$L$15:$L$25))/12),0)</f>
        <v>0</v>
      </c>
      <c r="EF36" s="383" t="n">
        <f aca="false">IFERROR(EE36*(1+INDEX(Inputs!$P$15:$P$25,MATCH('Cash Flows - Market'!EF$2,Inputs!$L$15:$L$25))/12),0)</f>
        <v>0</v>
      </c>
      <c r="EG36" s="383" t="n">
        <f aca="false">IFERROR(EF36*(1+INDEX(Inputs!$P$15:$P$25,MATCH('Cash Flows - Market'!EG$2,Inputs!$L$15:$L$25))/12),0)</f>
        <v>0</v>
      </c>
      <c r="EH36" s="383" t="n">
        <f aca="false">IFERROR(EG36*(1+INDEX(Inputs!$P$15:$P$25,MATCH('Cash Flows - Market'!EH$2,Inputs!$L$15:$L$25))/12),0)</f>
        <v>0</v>
      </c>
      <c r="EI36" s="383" t="n">
        <f aca="false">IFERROR(EH36*(1+INDEX(Inputs!$P$15:$P$25,MATCH('Cash Flows - Market'!EI$2,Inputs!$L$15:$L$25))/12),0)</f>
        <v>0</v>
      </c>
      <c r="EJ36" s="383" t="n">
        <f aca="false">IFERROR(EI36*(1+INDEX(Inputs!$P$15:$P$25,MATCH('Cash Flows - Market'!EJ$2,Inputs!$L$15:$L$25))/12),0)</f>
        <v>0</v>
      </c>
      <c r="EK36" s="383" t="n">
        <f aca="false">IFERROR(EJ36*(1+INDEX(Inputs!$P$15:$P$25,MATCH('Cash Flows - Market'!EK$2,Inputs!$L$15:$L$25))/12),0)</f>
        <v>0</v>
      </c>
      <c r="EL36" s="383" t="n">
        <f aca="false">IFERROR(EK36*(1+INDEX(Inputs!$P$15:$P$25,MATCH('Cash Flows - Market'!EL$2,Inputs!$L$15:$L$25))/12),0)</f>
        <v>0</v>
      </c>
      <c r="EM36" s="383" t="n">
        <f aca="false">IFERROR(EL36*(1+INDEX(Inputs!$P$15:$P$25,MATCH('Cash Flows - Market'!EM$2,Inputs!$L$15:$L$25))/12),0)</f>
        <v>0</v>
      </c>
      <c r="EN36" s="383" t="n">
        <f aca="false">IFERROR(EM36*(1+INDEX(Inputs!$P$15:$P$25,MATCH('Cash Flows - Market'!EN$2,Inputs!$L$15:$L$25))/12),0)</f>
        <v>0</v>
      </c>
      <c r="EO36" s="383" t="n">
        <f aca="false">IFERROR(EN36*(1+INDEX(Inputs!$P$15:$P$25,MATCH('Cash Flows - Market'!EO$2,Inputs!$L$15:$L$25))/12),0)</f>
        <v>0</v>
      </c>
      <c r="EP36" s="383" t="n">
        <f aca="false">IFERROR(EO36*(1+INDEX(Inputs!$P$15:$P$25,MATCH('Cash Flows - Market'!EP$2,Inputs!$L$15:$L$25))/12),0)</f>
        <v>0</v>
      </c>
      <c r="EQ36" s="383" t="n">
        <f aca="false">IFERROR(EP36*(1+INDEX(Inputs!$P$15:$P$25,MATCH('Cash Flows - Market'!EQ$2,Inputs!$L$15:$L$25))/12),0)</f>
        <v>0</v>
      </c>
      <c r="ER36" s="383" t="n">
        <f aca="false">IFERROR(EQ36*(1+INDEX(Inputs!$P$15:$P$25,MATCH('Cash Flows - Market'!ER$2,Inputs!$L$15:$L$25))/12),0)</f>
        <v>0</v>
      </c>
      <c r="ES36" s="383" t="n">
        <f aca="false">IFERROR(ER36*(1+INDEX(Inputs!$P$15:$P$25,MATCH('Cash Flows - Market'!ES$2,Inputs!$L$15:$L$25))/12),0)</f>
        <v>0</v>
      </c>
      <c r="ET36" s="383" t="n">
        <f aca="false">IFERROR(ES36*(1+INDEX(Inputs!$P$15:$P$25,MATCH('Cash Flows - Market'!ET$2,Inputs!$L$15:$L$25))/12),0)</f>
        <v>0</v>
      </c>
      <c r="EU36" s="383" t="n">
        <f aca="false">IFERROR(ET36*(1+INDEX(Inputs!$P$15:$P$25,MATCH('Cash Flows - Market'!EU$2,Inputs!$L$15:$L$25))/12),0)</f>
        <v>0</v>
      </c>
      <c r="EV36" s="383" t="n">
        <f aca="false">IFERROR(EU36*(1+INDEX(Inputs!$P$15:$P$25,MATCH('Cash Flows - Market'!EV$2,Inputs!$L$15:$L$25))/12),0)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e">
        <f aca="false">Inputs!J39</f>
        <v>#DIV/0!</v>
      </c>
      <c r="G37" s="383" t="e">
        <f aca="false">SUMIFS($U37:$EW37,$U$2:$EW$2,G$2)</f>
        <v>#DIV/0!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e">
        <f aca="false">(Inputs!$J39*Units)/12</f>
        <v>#DIV/0!</v>
      </c>
      <c r="V37" s="383" t="n">
        <f aca="false">IFERROR(U37*(1+INDEX(Inputs!$P$15:$P$25,MATCH('Cash Flows - Market'!V$2,Inputs!$L$15:$L$25))/12),0)</f>
        <v>0</v>
      </c>
      <c r="W37" s="383" t="n">
        <f aca="false">IFERROR(V37*(1+INDEX(Inputs!$P$15:$P$25,MATCH('Cash Flows - Market'!W$2,Inputs!$L$15:$L$25))/12),0)</f>
        <v>0</v>
      </c>
      <c r="X37" s="383" t="n">
        <f aca="false">IFERROR(W37*(1+INDEX(Inputs!$P$15:$P$25,MATCH('Cash Flows - Market'!X$2,Inputs!$L$15:$L$25))/12),0)</f>
        <v>0</v>
      </c>
      <c r="Y37" s="383" t="n">
        <f aca="false">IFERROR(X37*(1+INDEX(Inputs!$P$15:$P$25,MATCH('Cash Flows - Market'!Y$2,Inputs!$L$15:$L$25))/12),0)</f>
        <v>0</v>
      </c>
      <c r="Z37" s="383" t="n">
        <f aca="false">IFERROR(Y37*(1+INDEX(Inputs!$P$15:$P$25,MATCH('Cash Flows - Market'!Z$2,Inputs!$L$15:$L$25))/12),0)</f>
        <v>0</v>
      </c>
      <c r="AA37" s="383" t="n">
        <f aca="false">IFERROR(Z37*(1+INDEX(Inputs!$P$15:$P$25,MATCH('Cash Flows - Market'!AA$2,Inputs!$L$15:$L$25))/12),0)</f>
        <v>0</v>
      </c>
      <c r="AB37" s="383" t="n">
        <f aca="false">IFERROR(AA37*(1+INDEX(Inputs!$P$15:$P$25,MATCH('Cash Flows - Market'!AB$2,Inputs!$L$15:$L$25))/12),0)</f>
        <v>0</v>
      </c>
      <c r="AC37" s="383" t="n">
        <f aca="false">IFERROR(AB37*(1+INDEX(Inputs!$P$15:$P$25,MATCH('Cash Flows - Market'!AC$2,Inputs!$L$15:$L$25))/12),0)</f>
        <v>0</v>
      </c>
      <c r="AD37" s="383" t="n">
        <f aca="false">IFERROR(AC37*(1+INDEX(Inputs!$P$15:$P$25,MATCH('Cash Flows - Market'!AD$2,Inputs!$L$15:$L$25))/12),0)</f>
        <v>0</v>
      </c>
      <c r="AE37" s="383" t="n">
        <f aca="false">IFERROR(AD37*(1+INDEX(Inputs!$P$15:$P$25,MATCH('Cash Flows - Market'!AE$2,Inputs!$L$15:$L$25))/12),0)</f>
        <v>0</v>
      </c>
      <c r="AF37" s="383" t="n">
        <f aca="false">IFERROR(AE37*(1+INDEX(Inputs!$P$15:$P$25,MATCH('Cash Flows - Market'!AF$2,Inputs!$L$15:$L$25))/12),0)</f>
        <v>0</v>
      </c>
      <c r="AG37" s="383" t="n">
        <f aca="false">IFERROR(AF37*(1+INDEX(Inputs!$P$15:$P$25,MATCH('Cash Flows - Market'!AG$2,Inputs!$L$15:$L$25))/12),0)</f>
        <v>0</v>
      </c>
      <c r="AH37" s="383" t="n">
        <f aca="false">IFERROR(AG37*(1+INDEX(Inputs!$P$15:$P$25,MATCH('Cash Flows - Market'!AH$2,Inputs!$L$15:$L$25))/12),0)</f>
        <v>0</v>
      </c>
      <c r="AI37" s="383" t="n">
        <f aca="false">IFERROR(AH37*(1+INDEX(Inputs!$P$15:$P$25,MATCH('Cash Flows - Market'!AI$2,Inputs!$L$15:$L$25))/12),0)</f>
        <v>0</v>
      </c>
      <c r="AJ37" s="383" t="n">
        <f aca="false">IFERROR(AI37*(1+INDEX(Inputs!$P$15:$P$25,MATCH('Cash Flows - Market'!AJ$2,Inputs!$L$15:$L$25))/12),0)</f>
        <v>0</v>
      </c>
      <c r="AK37" s="383" t="n">
        <f aca="false">IFERROR(AJ37*(1+INDEX(Inputs!$P$15:$P$25,MATCH('Cash Flows - Market'!AK$2,Inputs!$L$15:$L$25))/12),0)</f>
        <v>0</v>
      </c>
      <c r="AL37" s="383" t="n">
        <f aca="false">IFERROR(AK37*(1+INDEX(Inputs!$P$15:$P$25,MATCH('Cash Flows - Market'!AL$2,Inputs!$L$15:$L$25))/12),0)</f>
        <v>0</v>
      </c>
      <c r="AM37" s="383" t="n">
        <f aca="false">IFERROR(AL37*(1+INDEX(Inputs!$P$15:$P$25,MATCH('Cash Flows - Market'!AM$2,Inputs!$L$15:$L$25))/12),0)</f>
        <v>0</v>
      </c>
      <c r="AN37" s="383" t="n">
        <f aca="false">IFERROR(AM37*(1+INDEX(Inputs!$P$15:$P$25,MATCH('Cash Flows - Market'!AN$2,Inputs!$L$15:$L$25))/12),0)</f>
        <v>0</v>
      </c>
      <c r="AO37" s="383" t="n">
        <f aca="false">IFERROR(AN37*(1+INDEX(Inputs!$P$15:$P$25,MATCH('Cash Flows - Market'!AO$2,Inputs!$L$15:$L$25))/12),0)</f>
        <v>0</v>
      </c>
      <c r="AP37" s="383" t="n">
        <f aca="false">IFERROR(AO37*(1+INDEX(Inputs!$P$15:$P$25,MATCH('Cash Flows - Market'!AP$2,Inputs!$L$15:$L$25))/12),0)</f>
        <v>0</v>
      </c>
      <c r="AQ37" s="383" t="n">
        <f aca="false">IFERROR(AP37*(1+INDEX(Inputs!$P$15:$P$25,MATCH('Cash Flows - Market'!AQ$2,Inputs!$L$15:$L$25))/12),0)</f>
        <v>0</v>
      </c>
      <c r="AR37" s="383" t="n">
        <f aca="false">IFERROR(AQ37*(1+INDEX(Inputs!$P$15:$P$25,MATCH('Cash Flows - Market'!AR$2,Inputs!$L$15:$L$25))/12),0)</f>
        <v>0</v>
      </c>
      <c r="AS37" s="383" t="n">
        <f aca="false">IFERROR(AR37*(1+INDEX(Inputs!$P$15:$P$25,MATCH('Cash Flows - Market'!AS$2,Inputs!$L$15:$L$25))/12),0)</f>
        <v>0</v>
      </c>
      <c r="AT37" s="383" t="n">
        <f aca="false">IFERROR(AS37*(1+INDEX(Inputs!$P$15:$P$25,MATCH('Cash Flows - Market'!AT$2,Inputs!$L$15:$L$25))/12),0)</f>
        <v>0</v>
      </c>
      <c r="AU37" s="383" t="n">
        <f aca="false">IFERROR(AT37*(1+INDEX(Inputs!$P$15:$P$25,MATCH('Cash Flows - Market'!AU$2,Inputs!$L$15:$L$25))/12),0)</f>
        <v>0</v>
      </c>
      <c r="AV37" s="383" t="n">
        <f aca="false">IFERROR(AU37*(1+INDEX(Inputs!$P$15:$P$25,MATCH('Cash Flows - Market'!AV$2,Inputs!$L$15:$L$25))/12),0)</f>
        <v>0</v>
      </c>
      <c r="AW37" s="383" t="n">
        <f aca="false">IFERROR(AV37*(1+INDEX(Inputs!$P$15:$P$25,MATCH('Cash Flows - Market'!AW$2,Inputs!$L$15:$L$25))/12),0)</f>
        <v>0</v>
      </c>
      <c r="AX37" s="383" t="n">
        <f aca="false">IFERROR(AW37*(1+INDEX(Inputs!$P$15:$P$25,MATCH('Cash Flows - Market'!AX$2,Inputs!$L$15:$L$25))/12),0)</f>
        <v>0</v>
      </c>
      <c r="AY37" s="383" t="n">
        <f aca="false">IFERROR(AX37*(1+INDEX(Inputs!$P$15:$P$25,MATCH('Cash Flows - Market'!AY$2,Inputs!$L$15:$L$25))/12),0)</f>
        <v>0</v>
      </c>
      <c r="AZ37" s="383" t="n">
        <f aca="false">IFERROR(AY37*(1+INDEX(Inputs!$P$15:$P$25,MATCH('Cash Flows - Market'!AZ$2,Inputs!$L$15:$L$25))/12),0)</f>
        <v>0</v>
      </c>
      <c r="BA37" s="383" t="n">
        <f aca="false">IFERROR(AZ37*(1+INDEX(Inputs!$P$15:$P$25,MATCH('Cash Flows - Market'!BA$2,Inputs!$L$15:$L$25))/12),0)</f>
        <v>0</v>
      </c>
      <c r="BB37" s="383" t="n">
        <f aca="false">IFERROR(BA37*(1+INDEX(Inputs!$P$15:$P$25,MATCH('Cash Flows - Market'!BB$2,Inputs!$L$15:$L$25))/12),0)</f>
        <v>0</v>
      </c>
      <c r="BC37" s="383" t="n">
        <f aca="false">IFERROR(BB37*(1+INDEX(Inputs!$P$15:$P$25,MATCH('Cash Flows - Market'!BC$2,Inputs!$L$15:$L$25))/12),0)</f>
        <v>0</v>
      </c>
      <c r="BD37" s="383" t="n">
        <f aca="false">IFERROR(BC37*(1+INDEX(Inputs!$P$15:$P$25,MATCH('Cash Flows - Market'!BD$2,Inputs!$L$15:$L$25))/12),0)</f>
        <v>0</v>
      </c>
      <c r="BE37" s="383" t="n">
        <f aca="false">IFERROR(BD37*(1+INDEX(Inputs!$P$15:$P$25,MATCH('Cash Flows - Market'!BE$2,Inputs!$L$15:$L$25))/12),0)</f>
        <v>0</v>
      </c>
      <c r="BF37" s="383" t="n">
        <f aca="false">IFERROR(BE37*(1+INDEX(Inputs!$P$15:$P$25,MATCH('Cash Flows - Market'!BF$2,Inputs!$L$15:$L$25))/12),0)</f>
        <v>0</v>
      </c>
      <c r="BG37" s="383" t="n">
        <f aca="false">IFERROR(BF37*(1+INDEX(Inputs!$P$15:$P$25,MATCH('Cash Flows - Market'!BG$2,Inputs!$L$15:$L$25))/12),0)</f>
        <v>0</v>
      </c>
      <c r="BH37" s="383" t="n">
        <f aca="false">IFERROR(BG37*(1+INDEX(Inputs!$P$15:$P$25,MATCH('Cash Flows - Market'!BH$2,Inputs!$L$15:$L$25))/12),0)</f>
        <v>0</v>
      </c>
      <c r="BI37" s="383" t="n">
        <f aca="false">IFERROR(BH37*(1+INDEX(Inputs!$P$15:$P$25,MATCH('Cash Flows - Market'!BI$2,Inputs!$L$15:$L$25))/12),0)</f>
        <v>0</v>
      </c>
      <c r="BJ37" s="383" t="n">
        <f aca="false">IFERROR(BI37*(1+INDEX(Inputs!$P$15:$P$25,MATCH('Cash Flows - Market'!BJ$2,Inputs!$L$15:$L$25))/12),0)</f>
        <v>0</v>
      </c>
      <c r="BK37" s="383" t="n">
        <f aca="false">IFERROR(BJ37*(1+INDEX(Inputs!$P$15:$P$25,MATCH('Cash Flows - Market'!BK$2,Inputs!$L$15:$L$25))/12),0)</f>
        <v>0</v>
      </c>
      <c r="BL37" s="383" t="n">
        <f aca="false">IFERROR(BK37*(1+INDEX(Inputs!$P$15:$P$25,MATCH('Cash Flows - Market'!BL$2,Inputs!$L$15:$L$25))/12),0)</f>
        <v>0</v>
      </c>
      <c r="BM37" s="383" t="n">
        <f aca="false">IFERROR(BL37*(1+INDEX(Inputs!$P$15:$P$25,MATCH('Cash Flows - Market'!BM$2,Inputs!$L$15:$L$25))/12),0)</f>
        <v>0</v>
      </c>
      <c r="BN37" s="383" t="n">
        <f aca="false">IFERROR(BM37*(1+INDEX(Inputs!$P$15:$P$25,MATCH('Cash Flows - Market'!BN$2,Inputs!$L$15:$L$25))/12),0)</f>
        <v>0</v>
      </c>
      <c r="BO37" s="383" t="n">
        <f aca="false">IFERROR(BN37*(1+INDEX(Inputs!$P$15:$P$25,MATCH('Cash Flows - Market'!BO$2,Inputs!$L$15:$L$25))/12),0)</f>
        <v>0</v>
      </c>
      <c r="BP37" s="383" t="n">
        <f aca="false">IFERROR(BO37*(1+INDEX(Inputs!$P$15:$P$25,MATCH('Cash Flows - Market'!BP$2,Inputs!$L$15:$L$25))/12),0)</f>
        <v>0</v>
      </c>
      <c r="BQ37" s="383" t="n">
        <f aca="false">IFERROR(BP37*(1+INDEX(Inputs!$P$15:$P$25,MATCH('Cash Flows - Market'!BQ$2,Inputs!$L$15:$L$25))/12),0)</f>
        <v>0</v>
      </c>
      <c r="BR37" s="383" t="n">
        <f aca="false">IFERROR(BQ37*(1+INDEX(Inputs!$P$15:$P$25,MATCH('Cash Flows - Market'!BR$2,Inputs!$L$15:$L$25))/12),0)</f>
        <v>0</v>
      </c>
      <c r="BS37" s="383" t="n">
        <f aca="false">IFERROR(BR37*(1+INDEX(Inputs!$P$15:$P$25,MATCH('Cash Flows - Market'!BS$2,Inputs!$L$15:$L$25))/12),0)</f>
        <v>0</v>
      </c>
      <c r="BT37" s="383" t="n">
        <f aca="false">IFERROR(BS37*(1+INDEX(Inputs!$P$15:$P$25,MATCH('Cash Flows - Market'!BT$2,Inputs!$L$15:$L$25))/12),0)</f>
        <v>0</v>
      </c>
      <c r="BU37" s="383" t="n">
        <f aca="false">IFERROR(BT37*(1+INDEX(Inputs!$P$15:$P$25,MATCH('Cash Flows - Market'!BU$2,Inputs!$L$15:$L$25))/12),0)</f>
        <v>0</v>
      </c>
      <c r="BV37" s="383" t="n">
        <f aca="false">IFERROR(BU37*(1+INDEX(Inputs!$P$15:$P$25,MATCH('Cash Flows - Market'!BV$2,Inputs!$L$15:$L$25))/12),0)</f>
        <v>0</v>
      </c>
      <c r="BW37" s="383" t="n">
        <f aca="false">IFERROR(BV37*(1+INDEX(Inputs!$P$15:$P$25,MATCH('Cash Flows - Market'!BW$2,Inputs!$L$15:$L$25))/12),0)</f>
        <v>0</v>
      </c>
      <c r="BX37" s="383" t="n">
        <f aca="false">IFERROR(BW37*(1+INDEX(Inputs!$P$15:$P$25,MATCH('Cash Flows - Market'!BX$2,Inputs!$L$15:$L$25))/12),0)</f>
        <v>0</v>
      </c>
      <c r="BY37" s="383" t="n">
        <f aca="false">IFERROR(BX37*(1+INDEX(Inputs!$P$15:$P$25,MATCH('Cash Flows - Market'!BY$2,Inputs!$L$15:$L$25))/12),0)</f>
        <v>0</v>
      </c>
      <c r="BZ37" s="383" t="n">
        <f aca="false">IFERROR(BY37*(1+INDEX(Inputs!$P$15:$P$25,MATCH('Cash Flows - Market'!BZ$2,Inputs!$L$15:$L$25))/12),0)</f>
        <v>0</v>
      </c>
      <c r="CA37" s="383" t="n">
        <f aca="false">IFERROR(BZ37*(1+INDEX(Inputs!$P$15:$P$25,MATCH('Cash Flows - Market'!CA$2,Inputs!$L$15:$L$25))/12),0)</f>
        <v>0</v>
      </c>
      <c r="CB37" s="383" t="n">
        <f aca="false">IFERROR(CA37*(1+INDEX(Inputs!$P$15:$P$25,MATCH('Cash Flows - Market'!CB$2,Inputs!$L$15:$L$25))/12),0)</f>
        <v>0</v>
      </c>
      <c r="CC37" s="383" t="n">
        <f aca="false">IFERROR(CB37*(1+INDEX(Inputs!$P$15:$P$25,MATCH('Cash Flows - Market'!CC$2,Inputs!$L$15:$L$25))/12),0)</f>
        <v>0</v>
      </c>
      <c r="CD37" s="383" t="n">
        <f aca="false">IFERROR(CC37*(1+INDEX(Inputs!$P$15:$P$25,MATCH('Cash Flows - Market'!CD$2,Inputs!$L$15:$L$25))/12),0)</f>
        <v>0</v>
      </c>
      <c r="CE37" s="383" t="n">
        <f aca="false">IFERROR(CD37*(1+INDEX(Inputs!$P$15:$P$25,MATCH('Cash Flows - Market'!CE$2,Inputs!$L$15:$L$25))/12),0)</f>
        <v>0</v>
      </c>
      <c r="CF37" s="383" t="n">
        <f aca="false">IFERROR(CE37*(1+INDEX(Inputs!$P$15:$P$25,MATCH('Cash Flows - Market'!CF$2,Inputs!$L$15:$L$25))/12),0)</f>
        <v>0</v>
      </c>
      <c r="CG37" s="383" t="n">
        <f aca="false">IFERROR(CF37*(1+INDEX(Inputs!$P$15:$P$25,MATCH('Cash Flows - Market'!CG$2,Inputs!$L$15:$L$25))/12),0)</f>
        <v>0</v>
      </c>
      <c r="CH37" s="383" t="n">
        <f aca="false">IFERROR(CG37*(1+INDEX(Inputs!$P$15:$P$25,MATCH('Cash Flows - Market'!CH$2,Inputs!$L$15:$L$25))/12),0)</f>
        <v>0</v>
      </c>
      <c r="CI37" s="383" t="n">
        <f aca="false">IFERROR(CH37*(1+INDEX(Inputs!$P$15:$P$25,MATCH('Cash Flows - Market'!CI$2,Inputs!$L$15:$L$25))/12),0)</f>
        <v>0</v>
      </c>
      <c r="CJ37" s="383" t="n">
        <f aca="false">IFERROR(CI37*(1+INDEX(Inputs!$P$15:$P$25,MATCH('Cash Flows - Market'!CJ$2,Inputs!$L$15:$L$25))/12),0)</f>
        <v>0</v>
      </c>
      <c r="CK37" s="383" t="n">
        <f aca="false">IFERROR(CJ37*(1+INDEX(Inputs!$P$15:$P$25,MATCH('Cash Flows - Market'!CK$2,Inputs!$L$15:$L$25))/12),0)</f>
        <v>0</v>
      </c>
      <c r="CL37" s="383" t="n">
        <f aca="false">IFERROR(CK37*(1+INDEX(Inputs!$P$15:$P$25,MATCH('Cash Flows - Market'!CL$2,Inputs!$L$15:$L$25))/12),0)</f>
        <v>0</v>
      </c>
      <c r="CM37" s="383" t="n">
        <f aca="false">IFERROR(CL37*(1+INDEX(Inputs!$P$15:$P$25,MATCH('Cash Flows - Market'!CM$2,Inputs!$L$15:$L$25))/12),0)</f>
        <v>0</v>
      </c>
      <c r="CN37" s="383" t="n">
        <f aca="false">IFERROR(CM37*(1+INDEX(Inputs!$P$15:$P$25,MATCH('Cash Flows - Market'!CN$2,Inputs!$L$15:$L$25))/12),0)</f>
        <v>0</v>
      </c>
      <c r="CO37" s="383" t="n">
        <f aca="false">IFERROR(CN37*(1+INDEX(Inputs!$P$15:$P$25,MATCH('Cash Flows - Market'!CO$2,Inputs!$L$15:$L$25))/12),0)</f>
        <v>0</v>
      </c>
      <c r="CP37" s="383" t="n">
        <f aca="false">IFERROR(CO37*(1+INDEX(Inputs!$P$15:$P$25,MATCH('Cash Flows - Market'!CP$2,Inputs!$L$15:$L$25))/12),0)</f>
        <v>0</v>
      </c>
      <c r="CQ37" s="383" t="n">
        <f aca="false">IFERROR(CP37*(1+INDEX(Inputs!$P$15:$P$25,MATCH('Cash Flows - Market'!CQ$2,Inputs!$L$15:$L$25))/12),0)</f>
        <v>0</v>
      </c>
      <c r="CR37" s="383" t="n">
        <f aca="false">IFERROR(CQ37*(1+INDEX(Inputs!$P$15:$P$25,MATCH('Cash Flows - Market'!CR$2,Inputs!$L$15:$L$25))/12),0)</f>
        <v>0</v>
      </c>
      <c r="CS37" s="383" t="n">
        <f aca="false">IFERROR(CR37*(1+INDEX(Inputs!$P$15:$P$25,MATCH('Cash Flows - Market'!CS$2,Inputs!$L$15:$L$25))/12),0)</f>
        <v>0</v>
      </c>
      <c r="CT37" s="383" t="n">
        <f aca="false">IFERROR(CS37*(1+INDEX(Inputs!$P$15:$P$25,MATCH('Cash Flows - Market'!CT$2,Inputs!$L$15:$L$25))/12),0)</f>
        <v>0</v>
      </c>
      <c r="CU37" s="383" t="n">
        <f aca="false">IFERROR(CT37*(1+INDEX(Inputs!$P$15:$P$25,MATCH('Cash Flows - Market'!CU$2,Inputs!$L$15:$L$25))/12),0)</f>
        <v>0</v>
      </c>
      <c r="CV37" s="383" t="n">
        <f aca="false">IFERROR(CU37*(1+INDEX(Inputs!$P$15:$P$25,MATCH('Cash Flows - Market'!CV$2,Inputs!$L$15:$L$25))/12),0)</f>
        <v>0</v>
      </c>
      <c r="CW37" s="383" t="n">
        <f aca="false">IFERROR(CV37*(1+INDEX(Inputs!$P$15:$P$25,MATCH('Cash Flows - Market'!CW$2,Inputs!$L$15:$L$25))/12),0)</f>
        <v>0</v>
      </c>
      <c r="CX37" s="383" t="n">
        <f aca="false">IFERROR(CW37*(1+INDEX(Inputs!$P$15:$P$25,MATCH('Cash Flows - Market'!CX$2,Inputs!$L$15:$L$25))/12),0)</f>
        <v>0</v>
      </c>
      <c r="CY37" s="383" t="n">
        <f aca="false">IFERROR(CX37*(1+INDEX(Inputs!$P$15:$P$25,MATCH('Cash Flows - Market'!CY$2,Inputs!$L$15:$L$25))/12),0)</f>
        <v>0</v>
      </c>
      <c r="CZ37" s="383" t="n">
        <f aca="false">IFERROR(CY37*(1+INDEX(Inputs!$P$15:$P$25,MATCH('Cash Flows - Market'!CZ$2,Inputs!$L$15:$L$25))/12),0)</f>
        <v>0</v>
      </c>
      <c r="DA37" s="383" t="n">
        <f aca="false">IFERROR(CZ37*(1+INDEX(Inputs!$P$15:$P$25,MATCH('Cash Flows - Market'!DA$2,Inputs!$L$15:$L$25))/12),0)</f>
        <v>0</v>
      </c>
      <c r="DB37" s="383" t="n">
        <f aca="false">IFERROR(DA37*(1+INDEX(Inputs!$P$15:$P$25,MATCH('Cash Flows - Market'!DB$2,Inputs!$L$15:$L$25))/12),0)</f>
        <v>0</v>
      </c>
      <c r="DC37" s="383" t="n">
        <f aca="false">IFERROR(DB37*(1+INDEX(Inputs!$P$15:$P$25,MATCH('Cash Flows - Market'!DC$2,Inputs!$L$15:$L$25))/12),0)</f>
        <v>0</v>
      </c>
      <c r="DD37" s="383" t="n">
        <f aca="false">IFERROR(DC37*(1+INDEX(Inputs!$P$15:$P$25,MATCH('Cash Flows - Market'!DD$2,Inputs!$L$15:$L$25))/12),0)</f>
        <v>0</v>
      </c>
      <c r="DE37" s="383" t="n">
        <f aca="false">IFERROR(DD37*(1+INDEX(Inputs!$P$15:$P$25,MATCH('Cash Flows - Market'!DE$2,Inputs!$L$15:$L$25))/12),0)</f>
        <v>0</v>
      </c>
      <c r="DF37" s="383" t="n">
        <f aca="false">IFERROR(DE37*(1+INDEX(Inputs!$P$15:$P$25,MATCH('Cash Flows - Market'!DF$2,Inputs!$L$15:$L$25))/12),0)</f>
        <v>0</v>
      </c>
      <c r="DG37" s="383" t="n">
        <f aca="false">IFERROR(DF37*(1+INDEX(Inputs!$P$15:$P$25,MATCH('Cash Flows - Market'!DG$2,Inputs!$L$15:$L$25))/12),0)</f>
        <v>0</v>
      </c>
      <c r="DH37" s="383" t="n">
        <f aca="false">IFERROR(DG37*(1+INDEX(Inputs!$P$15:$P$25,MATCH('Cash Flows - Market'!DH$2,Inputs!$L$15:$L$25))/12),0)</f>
        <v>0</v>
      </c>
      <c r="DI37" s="383" t="n">
        <f aca="false">IFERROR(DH37*(1+INDEX(Inputs!$P$15:$P$25,MATCH('Cash Flows - Market'!DI$2,Inputs!$L$15:$L$25))/12),0)</f>
        <v>0</v>
      </c>
      <c r="DJ37" s="383" t="n">
        <f aca="false">IFERROR(DI37*(1+INDEX(Inputs!$P$15:$P$25,MATCH('Cash Flows - Market'!DJ$2,Inputs!$L$15:$L$25))/12),0)</f>
        <v>0</v>
      </c>
      <c r="DK37" s="383" t="n">
        <f aca="false">IFERROR(DJ37*(1+INDEX(Inputs!$P$15:$P$25,MATCH('Cash Flows - Market'!DK$2,Inputs!$L$15:$L$25))/12),0)</f>
        <v>0</v>
      </c>
      <c r="DL37" s="383" t="n">
        <f aca="false">IFERROR(DK37*(1+INDEX(Inputs!$P$15:$P$25,MATCH('Cash Flows - Market'!DL$2,Inputs!$L$15:$L$25))/12),0)</f>
        <v>0</v>
      </c>
      <c r="DM37" s="383" t="n">
        <f aca="false">IFERROR(DL37*(1+INDEX(Inputs!$P$15:$P$25,MATCH('Cash Flows - Market'!DM$2,Inputs!$L$15:$L$25))/12),0)</f>
        <v>0</v>
      </c>
      <c r="DN37" s="383" t="n">
        <f aca="false">IFERROR(DM37*(1+INDEX(Inputs!$P$15:$P$25,MATCH('Cash Flows - Market'!DN$2,Inputs!$L$15:$L$25))/12),0)</f>
        <v>0</v>
      </c>
      <c r="DO37" s="383" t="n">
        <f aca="false">IFERROR(DN37*(1+INDEX(Inputs!$P$15:$P$25,MATCH('Cash Flows - Market'!DO$2,Inputs!$L$15:$L$25))/12),0)</f>
        <v>0</v>
      </c>
      <c r="DP37" s="383" t="n">
        <f aca="false">IFERROR(DO37*(1+INDEX(Inputs!$P$15:$P$25,MATCH('Cash Flows - Market'!DP$2,Inputs!$L$15:$L$25))/12),0)</f>
        <v>0</v>
      </c>
      <c r="DQ37" s="383" t="n">
        <f aca="false">IFERROR(DP37*(1+INDEX(Inputs!$P$15:$P$25,MATCH('Cash Flows - Market'!DQ$2,Inputs!$L$15:$L$25))/12),0)</f>
        <v>0</v>
      </c>
      <c r="DR37" s="383" t="n">
        <f aca="false">IFERROR(DQ37*(1+INDEX(Inputs!$P$15:$P$25,MATCH('Cash Flows - Market'!DR$2,Inputs!$L$15:$L$25))/12),0)</f>
        <v>0</v>
      </c>
      <c r="DS37" s="383" t="n">
        <f aca="false">IFERROR(DR37*(1+INDEX(Inputs!$P$15:$P$25,MATCH('Cash Flows - Market'!DS$2,Inputs!$L$15:$L$25))/12),0)</f>
        <v>0</v>
      </c>
      <c r="DT37" s="383" t="n">
        <f aca="false">IFERROR(DS37*(1+INDEX(Inputs!$P$15:$P$25,MATCH('Cash Flows - Market'!DT$2,Inputs!$L$15:$L$25))/12),0)</f>
        <v>0</v>
      </c>
      <c r="DU37" s="383" t="n">
        <f aca="false">IFERROR(DT37*(1+INDEX(Inputs!$P$15:$P$25,MATCH('Cash Flows - Market'!DU$2,Inputs!$L$15:$L$25))/12),0)</f>
        <v>0</v>
      </c>
      <c r="DV37" s="383" t="n">
        <f aca="false">IFERROR(DU37*(1+INDEX(Inputs!$P$15:$P$25,MATCH('Cash Flows - Market'!DV$2,Inputs!$L$15:$L$25))/12),0)</f>
        <v>0</v>
      </c>
      <c r="DW37" s="383" t="n">
        <f aca="false">IFERROR(DV37*(1+INDEX(Inputs!$P$15:$P$25,MATCH('Cash Flows - Market'!DW$2,Inputs!$L$15:$L$25))/12),0)</f>
        <v>0</v>
      </c>
      <c r="DX37" s="383" t="n">
        <f aca="false">IFERROR(DW37*(1+INDEX(Inputs!$P$15:$P$25,MATCH('Cash Flows - Market'!DX$2,Inputs!$L$15:$L$25))/12),0)</f>
        <v>0</v>
      </c>
      <c r="DY37" s="383" t="n">
        <f aca="false">IFERROR(DX37*(1+INDEX(Inputs!$P$15:$P$25,MATCH('Cash Flows - Market'!DY$2,Inputs!$L$15:$L$25))/12),0)</f>
        <v>0</v>
      </c>
      <c r="DZ37" s="383" t="n">
        <f aca="false">IFERROR(DY37*(1+INDEX(Inputs!$P$15:$P$25,MATCH('Cash Flows - Market'!DZ$2,Inputs!$L$15:$L$25))/12),0)</f>
        <v>0</v>
      </c>
      <c r="EA37" s="383" t="n">
        <f aca="false">IFERROR(DZ37*(1+INDEX(Inputs!$P$15:$P$25,MATCH('Cash Flows - Market'!EA$2,Inputs!$L$15:$L$25))/12),0)</f>
        <v>0</v>
      </c>
      <c r="EB37" s="383" t="n">
        <f aca="false">IFERROR(EA37*(1+INDEX(Inputs!$P$15:$P$25,MATCH('Cash Flows - Market'!EB$2,Inputs!$L$15:$L$25))/12),0)</f>
        <v>0</v>
      </c>
      <c r="EC37" s="383" t="n">
        <f aca="false">IFERROR(EB37*(1+INDEX(Inputs!$P$15:$P$25,MATCH('Cash Flows - Market'!EC$2,Inputs!$L$15:$L$25))/12),0)</f>
        <v>0</v>
      </c>
      <c r="ED37" s="383" t="n">
        <f aca="false">IFERROR(EC37*(1+INDEX(Inputs!$P$15:$P$25,MATCH('Cash Flows - Market'!ED$2,Inputs!$L$15:$L$25))/12),0)</f>
        <v>0</v>
      </c>
      <c r="EE37" s="383" t="n">
        <f aca="false">IFERROR(ED37*(1+INDEX(Inputs!$P$15:$P$25,MATCH('Cash Flows - Market'!EE$2,Inputs!$L$15:$L$25))/12),0)</f>
        <v>0</v>
      </c>
      <c r="EF37" s="383" t="n">
        <f aca="false">IFERROR(EE37*(1+INDEX(Inputs!$P$15:$P$25,MATCH('Cash Flows - Market'!EF$2,Inputs!$L$15:$L$25))/12),0)</f>
        <v>0</v>
      </c>
      <c r="EG37" s="383" t="n">
        <f aca="false">IFERROR(EF37*(1+INDEX(Inputs!$P$15:$P$25,MATCH('Cash Flows - Market'!EG$2,Inputs!$L$15:$L$25))/12),0)</f>
        <v>0</v>
      </c>
      <c r="EH37" s="383" t="n">
        <f aca="false">IFERROR(EG37*(1+INDEX(Inputs!$P$15:$P$25,MATCH('Cash Flows - Market'!EH$2,Inputs!$L$15:$L$25))/12),0)</f>
        <v>0</v>
      </c>
      <c r="EI37" s="383" t="n">
        <f aca="false">IFERROR(EH37*(1+INDEX(Inputs!$P$15:$P$25,MATCH('Cash Flows - Market'!EI$2,Inputs!$L$15:$L$25))/12),0)</f>
        <v>0</v>
      </c>
      <c r="EJ37" s="383" t="n">
        <f aca="false">IFERROR(EI37*(1+INDEX(Inputs!$P$15:$P$25,MATCH('Cash Flows - Market'!EJ$2,Inputs!$L$15:$L$25))/12),0)</f>
        <v>0</v>
      </c>
      <c r="EK37" s="383" t="n">
        <f aca="false">IFERROR(EJ37*(1+INDEX(Inputs!$P$15:$P$25,MATCH('Cash Flows - Market'!EK$2,Inputs!$L$15:$L$25))/12),0)</f>
        <v>0</v>
      </c>
      <c r="EL37" s="383" t="n">
        <f aca="false">IFERROR(EK37*(1+INDEX(Inputs!$P$15:$P$25,MATCH('Cash Flows - Market'!EL$2,Inputs!$L$15:$L$25))/12),0)</f>
        <v>0</v>
      </c>
      <c r="EM37" s="383" t="n">
        <f aca="false">IFERROR(EL37*(1+INDEX(Inputs!$P$15:$P$25,MATCH('Cash Flows - Market'!EM$2,Inputs!$L$15:$L$25))/12),0)</f>
        <v>0</v>
      </c>
      <c r="EN37" s="383" t="n">
        <f aca="false">IFERROR(EM37*(1+INDEX(Inputs!$P$15:$P$25,MATCH('Cash Flows - Market'!EN$2,Inputs!$L$15:$L$25))/12),0)</f>
        <v>0</v>
      </c>
      <c r="EO37" s="383" t="n">
        <f aca="false">IFERROR(EN37*(1+INDEX(Inputs!$P$15:$P$25,MATCH('Cash Flows - Market'!EO$2,Inputs!$L$15:$L$25))/12),0)</f>
        <v>0</v>
      </c>
      <c r="EP37" s="383" t="n">
        <f aca="false">IFERROR(EO37*(1+INDEX(Inputs!$P$15:$P$25,MATCH('Cash Flows - Market'!EP$2,Inputs!$L$15:$L$25))/12),0)</f>
        <v>0</v>
      </c>
      <c r="EQ37" s="383" t="n">
        <f aca="false">IFERROR(EP37*(1+INDEX(Inputs!$P$15:$P$25,MATCH('Cash Flows - Market'!EQ$2,Inputs!$L$15:$L$25))/12),0)</f>
        <v>0</v>
      </c>
      <c r="ER37" s="383" t="n">
        <f aca="false">IFERROR(EQ37*(1+INDEX(Inputs!$P$15:$P$25,MATCH('Cash Flows - Market'!ER$2,Inputs!$L$15:$L$25))/12),0)</f>
        <v>0</v>
      </c>
      <c r="ES37" s="383" t="n">
        <f aca="false">IFERROR(ER37*(1+INDEX(Inputs!$P$15:$P$25,MATCH('Cash Flows - Market'!ES$2,Inputs!$L$15:$L$25))/12),0)</f>
        <v>0</v>
      </c>
      <c r="ET37" s="383" t="n">
        <f aca="false">IFERROR(ES37*(1+INDEX(Inputs!$P$15:$P$25,MATCH('Cash Flows - Market'!ET$2,Inputs!$L$15:$L$25))/12),0)</f>
        <v>0</v>
      </c>
      <c r="EU37" s="383" t="n">
        <f aca="false">IFERROR(ET37*(1+INDEX(Inputs!$P$15:$P$25,MATCH('Cash Flows - Market'!EU$2,Inputs!$L$15:$L$25))/12),0)</f>
        <v>0</v>
      </c>
      <c r="EV37" s="383" t="n">
        <f aca="false">IFERROR(EU37*(1+INDEX(Inputs!$P$15:$P$25,MATCH('Cash Flows - Market'!EV$2,Inputs!$L$15:$L$25))/12),0)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Market'!V$2,Inputs!$L$15:$L$25))/12),0)</f>
        <v>0</v>
      </c>
      <c r="W38" s="383" t="n">
        <f aca="false">IFERROR(V38*(1+INDEX(Inputs!$P$15:$P$25,MATCH('Cash Flows - Market'!W$2,Inputs!$L$15:$L$25))/12),0)</f>
        <v>0</v>
      </c>
      <c r="X38" s="383" t="n">
        <f aca="false">IFERROR(W38*(1+INDEX(Inputs!$P$15:$P$25,MATCH('Cash Flows - Market'!X$2,Inputs!$L$15:$L$25))/12),0)</f>
        <v>0</v>
      </c>
      <c r="Y38" s="383" t="n">
        <f aca="false">IFERROR(X38*(1+INDEX(Inputs!$P$15:$P$25,MATCH('Cash Flows - Market'!Y$2,Inputs!$L$15:$L$25))/12),0)</f>
        <v>0</v>
      </c>
      <c r="Z38" s="383" t="n">
        <f aca="false">IFERROR(Y38*(1+INDEX(Inputs!$P$15:$P$25,MATCH('Cash Flows - Market'!Z$2,Inputs!$L$15:$L$25))/12),0)</f>
        <v>0</v>
      </c>
      <c r="AA38" s="383" t="n">
        <f aca="false">IFERROR(Z38*(1+INDEX(Inputs!$P$15:$P$25,MATCH('Cash Flows - Market'!AA$2,Inputs!$L$15:$L$25))/12),0)</f>
        <v>0</v>
      </c>
      <c r="AB38" s="383" t="n">
        <f aca="false">IFERROR(AA38*(1+INDEX(Inputs!$P$15:$P$25,MATCH('Cash Flows - Market'!AB$2,Inputs!$L$15:$L$25))/12),0)</f>
        <v>0</v>
      </c>
      <c r="AC38" s="383" t="n">
        <f aca="false">IFERROR(AB38*(1+INDEX(Inputs!$P$15:$P$25,MATCH('Cash Flows - Market'!AC$2,Inputs!$L$15:$L$25))/12),0)</f>
        <v>0</v>
      </c>
      <c r="AD38" s="383" t="n">
        <f aca="false">IFERROR(AC38*(1+INDEX(Inputs!$P$15:$P$25,MATCH('Cash Flows - Market'!AD$2,Inputs!$L$15:$L$25))/12),0)</f>
        <v>0</v>
      </c>
      <c r="AE38" s="383" t="n">
        <f aca="false">IFERROR(AD38*(1+INDEX(Inputs!$P$15:$P$25,MATCH('Cash Flows - Market'!AE$2,Inputs!$L$15:$L$25))/12),0)</f>
        <v>0</v>
      </c>
      <c r="AF38" s="383" t="n">
        <f aca="false">IFERROR(AE38*(1+INDEX(Inputs!$P$15:$P$25,MATCH('Cash Flows - Market'!AF$2,Inputs!$L$15:$L$25))/12),0)</f>
        <v>0</v>
      </c>
      <c r="AG38" s="383" t="n">
        <f aca="false">IFERROR(AF38*(1+INDEX(Inputs!$P$15:$P$25,MATCH('Cash Flows - Market'!AG$2,Inputs!$L$15:$L$25))/12),0)</f>
        <v>0</v>
      </c>
      <c r="AH38" s="383" t="n">
        <f aca="false">IFERROR(AG38*(1+INDEX(Inputs!$P$15:$P$25,MATCH('Cash Flows - Market'!AH$2,Inputs!$L$15:$L$25))/12),0)</f>
        <v>0</v>
      </c>
      <c r="AI38" s="383" t="n">
        <f aca="false">IFERROR(AH38*(1+INDEX(Inputs!$P$15:$P$25,MATCH('Cash Flows - Market'!AI$2,Inputs!$L$15:$L$25))/12),0)</f>
        <v>0</v>
      </c>
      <c r="AJ38" s="383" t="n">
        <f aca="false">IFERROR(AI38*(1+INDEX(Inputs!$P$15:$P$25,MATCH('Cash Flows - Market'!AJ$2,Inputs!$L$15:$L$25))/12),0)</f>
        <v>0</v>
      </c>
      <c r="AK38" s="383" t="n">
        <f aca="false">IFERROR(AJ38*(1+INDEX(Inputs!$P$15:$P$25,MATCH('Cash Flows - Market'!AK$2,Inputs!$L$15:$L$25))/12),0)</f>
        <v>0</v>
      </c>
      <c r="AL38" s="383" t="n">
        <f aca="false">IFERROR(AK38*(1+INDEX(Inputs!$P$15:$P$25,MATCH('Cash Flows - Market'!AL$2,Inputs!$L$15:$L$25))/12),0)</f>
        <v>0</v>
      </c>
      <c r="AM38" s="383" t="n">
        <f aca="false">IFERROR(AL38*(1+INDEX(Inputs!$P$15:$P$25,MATCH('Cash Flows - Market'!AM$2,Inputs!$L$15:$L$25))/12),0)</f>
        <v>0</v>
      </c>
      <c r="AN38" s="383" t="n">
        <f aca="false">IFERROR(AM38*(1+INDEX(Inputs!$P$15:$P$25,MATCH('Cash Flows - Market'!AN$2,Inputs!$L$15:$L$25))/12),0)</f>
        <v>0</v>
      </c>
      <c r="AO38" s="383" t="n">
        <f aca="false">IFERROR(AN38*(1+INDEX(Inputs!$P$15:$P$25,MATCH('Cash Flows - Market'!AO$2,Inputs!$L$15:$L$25))/12),0)</f>
        <v>0</v>
      </c>
      <c r="AP38" s="383" t="n">
        <f aca="false">IFERROR(AO38*(1+INDEX(Inputs!$P$15:$P$25,MATCH('Cash Flows - Market'!AP$2,Inputs!$L$15:$L$25))/12),0)</f>
        <v>0</v>
      </c>
      <c r="AQ38" s="383" t="n">
        <f aca="false">IFERROR(AP38*(1+INDEX(Inputs!$P$15:$P$25,MATCH('Cash Flows - Market'!AQ$2,Inputs!$L$15:$L$25))/12),0)</f>
        <v>0</v>
      </c>
      <c r="AR38" s="383" t="n">
        <f aca="false">IFERROR(AQ38*(1+INDEX(Inputs!$P$15:$P$25,MATCH('Cash Flows - Market'!AR$2,Inputs!$L$15:$L$25))/12),0)</f>
        <v>0</v>
      </c>
      <c r="AS38" s="383" t="n">
        <f aca="false">IFERROR(AR38*(1+INDEX(Inputs!$P$15:$P$25,MATCH('Cash Flows - Market'!AS$2,Inputs!$L$15:$L$25))/12),0)</f>
        <v>0</v>
      </c>
      <c r="AT38" s="383" t="n">
        <f aca="false">IFERROR(AS38*(1+INDEX(Inputs!$P$15:$P$25,MATCH('Cash Flows - Market'!AT$2,Inputs!$L$15:$L$25))/12),0)</f>
        <v>0</v>
      </c>
      <c r="AU38" s="383" t="n">
        <f aca="false">IFERROR(AT38*(1+INDEX(Inputs!$P$15:$P$25,MATCH('Cash Flows - Market'!AU$2,Inputs!$L$15:$L$25))/12),0)</f>
        <v>0</v>
      </c>
      <c r="AV38" s="383" t="n">
        <f aca="false">IFERROR(AU38*(1+INDEX(Inputs!$P$15:$P$25,MATCH('Cash Flows - Market'!AV$2,Inputs!$L$15:$L$25))/12),0)</f>
        <v>0</v>
      </c>
      <c r="AW38" s="383" t="n">
        <f aca="false">IFERROR(AV38*(1+INDEX(Inputs!$P$15:$P$25,MATCH('Cash Flows - Market'!AW$2,Inputs!$L$15:$L$25))/12),0)</f>
        <v>0</v>
      </c>
      <c r="AX38" s="383" t="n">
        <f aca="false">IFERROR(AW38*(1+INDEX(Inputs!$P$15:$P$25,MATCH('Cash Flows - Market'!AX$2,Inputs!$L$15:$L$25))/12),0)</f>
        <v>0</v>
      </c>
      <c r="AY38" s="383" t="n">
        <f aca="false">IFERROR(AX38*(1+INDEX(Inputs!$P$15:$P$25,MATCH('Cash Flows - Market'!AY$2,Inputs!$L$15:$L$25))/12),0)</f>
        <v>0</v>
      </c>
      <c r="AZ38" s="383" t="n">
        <f aca="false">IFERROR(AY38*(1+INDEX(Inputs!$P$15:$P$25,MATCH('Cash Flows - Market'!AZ$2,Inputs!$L$15:$L$25))/12),0)</f>
        <v>0</v>
      </c>
      <c r="BA38" s="383" t="n">
        <f aca="false">IFERROR(AZ38*(1+INDEX(Inputs!$P$15:$P$25,MATCH('Cash Flows - Market'!BA$2,Inputs!$L$15:$L$25))/12),0)</f>
        <v>0</v>
      </c>
      <c r="BB38" s="383" t="n">
        <f aca="false">IFERROR(BA38*(1+INDEX(Inputs!$P$15:$P$25,MATCH('Cash Flows - Market'!BB$2,Inputs!$L$15:$L$25))/12),0)</f>
        <v>0</v>
      </c>
      <c r="BC38" s="383" t="n">
        <f aca="false">IFERROR(BB38*(1+INDEX(Inputs!$P$15:$P$25,MATCH('Cash Flows - Market'!BC$2,Inputs!$L$15:$L$25))/12),0)</f>
        <v>0</v>
      </c>
      <c r="BD38" s="383" t="n">
        <f aca="false">IFERROR(BC38*(1+INDEX(Inputs!$P$15:$P$25,MATCH('Cash Flows - Market'!BD$2,Inputs!$L$15:$L$25))/12),0)</f>
        <v>0</v>
      </c>
      <c r="BE38" s="383" t="n">
        <f aca="false">IFERROR(BD38*(1+INDEX(Inputs!$P$15:$P$25,MATCH('Cash Flows - Market'!BE$2,Inputs!$L$15:$L$25))/12),0)</f>
        <v>0</v>
      </c>
      <c r="BF38" s="383" t="n">
        <f aca="false">IFERROR(BE38*(1+INDEX(Inputs!$P$15:$P$25,MATCH('Cash Flows - Market'!BF$2,Inputs!$L$15:$L$25))/12),0)</f>
        <v>0</v>
      </c>
      <c r="BG38" s="383" t="n">
        <f aca="false">IFERROR(BF38*(1+INDEX(Inputs!$P$15:$P$25,MATCH('Cash Flows - Market'!BG$2,Inputs!$L$15:$L$25))/12),0)</f>
        <v>0</v>
      </c>
      <c r="BH38" s="383" t="n">
        <f aca="false">IFERROR(BG38*(1+INDEX(Inputs!$P$15:$P$25,MATCH('Cash Flows - Market'!BH$2,Inputs!$L$15:$L$25))/12),0)</f>
        <v>0</v>
      </c>
      <c r="BI38" s="383" t="n">
        <f aca="false">IFERROR(BH38*(1+INDEX(Inputs!$P$15:$P$25,MATCH('Cash Flows - Market'!BI$2,Inputs!$L$15:$L$25))/12),0)</f>
        <v>0</v>
      </c>
      <c r="BJ38" s="383" t="n">
        <f aca="false">IFERROR(BI38*(1+INDEX(Inputs!$P$15:$P$25,MATCH('Cash Flows - Market'!BJ$2,Inputs!$L$15:$L$25))/12),0)</f>
        <v>0</v>
      </c>
      <c r="BK38" s="383" t="n">
        <f aca="false">IFERROR(BJ38*(1+INDEX(Inputs!$P$15:$P$25,MATCH('Cash Flows - Market'!BK$2,Inputs!$L$15:$L$25))/12),0)</f>
        <v>0</v>
      </c>
      <c r="BL38" s="383" t="n">
        <f aca="false">IFERROR(BK38*(1+INDEX(Inputs!$P$15:$P$25,MATCH('Cash Flows - Market'!BL$2,Inputs!$L$15:$L$25))/12),0)</f>
        <v>0</v>
      </c>
      <c r="BM38" s="383" t="n">
        <f aca="false">IFERROR(BL38*(1+INDEX(Inputs!$P$15:$P$25,MATCH('Cash Flows - Market'!BM$2,Inputs!$L$15:$L$25))/12),0)</f>
        <v>0</v>
      </c>
      <c r="BN38" s="383" t="n">
        <f aca="false">IFERROR(BM38*(1+INDEX(Inputs!$P$15:$P$25,MATCH('Cash Flows - Market'!BN$2,Inputs!$L$15:$L$25))/12),0)</f>
        <v>0</v>
      </c>
      <c r="BO38" s="383" t="n">
        <f aca="false">IFERROR(BN38*(1+INDEX(Inputs!$P$15:$P$25,MATCH('Cash Flows - Market'!BO$2,Inputs!$L$15:$L$25))/12),0)</f>
        <v>0</v>
      </c>
      <c r="BP38" s="383" t="n">
        <f aca="false">IFERROR(BO38*(1+INDEX(Inputs!$P$15:$P$25,MATCH('Cash Flows - Market'!BP$2,Inputs!$L$15:$L$25))/12),0)</f>
        <v>0</v>
      </c>
      <c r="BQ38" s="383" t="n">
        <f aca="false">IFERROR(BP38*(1+INDEX(Inputs!$P$15:$P$25,MATCH('Cash Flows - Market'!BQ$2,Inputs!$L$15:$L$25))/12),0)</f>
        <v>0</v>
      </c>
      <c r="BR38" s="383" t="n">
        <f aca="false">IFERROR(BQ38*(1+INDEX(Inputs!$P$15:$P$25,MATCH('Cash Flows - Market'!BR$2,Inputs!$L$15:$L$25))/12),0)</f>
        <v>0</v>
      </c>
      <c r="BS38" s="383" t="n">
        <f aca="false">IFERROR(BR38*(1+INDEX(Inputs!$P$15:$P$25,MATCH('Cash Flows - Market'!BS$2,Inputs!$L$15:$L$25))/12),0)</f>
        <v>0</v>
      </c>
      <c r="BT38" s="383" t="n">
        <f aca="false">IFERROR(BS38*(1+INDEX(Inputs!$P$15:$P$25,MATCH('Cash Flows - Market'!BT$2,Inputs!$L$15:$L$25))/12),0)</f>
        <v>0</v>
      </c>
      <c r="BU38" s="383" t="n">
        <f aca="false">IFERROR(BT38*(1+INDEX(Inputs!$P$15:$P$25,MATCH('Cash Flows - Market'!BU$2,Inputs!$L$15:$L$25))/12),0)</f>
        <v>0</v>
      </c>
      <c r="BV38" s="383" t="n">
        <f aca="false">IFERROR(BU38*(1+INDEX(Inputs!$P$15:$P$25,MATCH('Cash Flows - Market'!BV$2,Inputs!$L$15:$L$25))/12),0)</f>
        <v>0</v>
      </c>
      <c r="BW38" s="383" t="n">
        <f aca="false">IFERROR(BV38*(1+INDEX(Inputs!$P$15:$P$25,MATCH('Cash Flows - Market'!BW$2,Inputs!$L$15:$L$25))/12),0)</f>
        <v>0</v>
      </c>
      <c r="BX38" s="383" t="n">
        <f aca="false">IFERROR(BW38*(1+INDEX(Inputs!$P$15:$P$25,MATCH('Cash Flows - Market'!BX$2,Inputs!$L$15:$L$25))/12),0)</f>
        <v>0</v>
      </c>
      <c r="BY38" s="383" t="n">
        <f aca="false">IFERROR(BX38*(1+INDEX(Inputs!$P$15:$P$25,MATCH('Cash Flows - Market'!BY$2,Inputs!$L$15:$L$25))/12),0)</f>
        <v>0</v>
      </c>
      <c r="BZ38" s="383" t="n">
        <f aca="false">IFERROR(BY38*(1+INDEX(Inputs!$P$15:$P$25,MATCH('Cash Flows - Market'!BZ$2,Inputs!$L$15:$L$25))/12),0)</f>
        <v>0</v>
      </c>
      <c r="CA38" s="383" t="n">
        <f aca="false">IFERROR(BZ38*(1+INDEX(Inputs!$P$15:$P$25,MATCH('Cash Flows - Market'!CA$2,Inputs!$L$15:$L$25))/12),0)</f>
        <v>0</v>
      </c>
      <c r="CB38" s="383" t="n">
        <f aca="false">IFERROR(CA38*(1+INDEX(Inputs!$P$15:$P$25,MATCH('Cash Flows - Market'!CB$2,Inputs!$L$15:$L$25))/12),0)</f>
        <v>0</v>
      </c>
      <c r="CC38" s="383" t="n">
        <f aca="false">IFERROR(CB38*(1+INDEX(Inputs!$P$15:$P$25,MATCH('Cash Flows - Market'!CC$2,Inputs!$L$15:$L$25))/12),0)</f>
        <v>0</v>
      </c>
      <c r="CD38" s="383" t="n">
        <f aca="false">IFERROR(CC38*(1+INDEX(Inputs!$P$15:$P$25,MATCH('Cash Flows - Market'!CD$2,Inputs!$L$15:$L$25))/12),0)</f>
        <v>0</v>
      </c>
      <c r="CE38" s="383" t="n">
        <f aca="false">IFERROR(CD38*(1+INDEX(Inputs!$P$15:$P$25,MATCH('Cash Flows - Market'!CE$2,Inputs!$L$15:$L$25))/12),0)</f>
        <v>0</v>
      </c>
      <c r="CF38" s="383" t="n">
        <f aca="false">IFERROR(CE38*(1+INDEX(Inputs!$P$15:$P$25,MATCH('Cash Flows - Market'!CF$2,Inputs!$L$15:$L$25))/12),0)</f>
        <v>0</v>
      </c>
      <c r="CG38" s="383" t="n">
        <f aca="false">IFERROR(CF38*(1+INDEX(Inputs!$P$15:$P$25,MATCH('Cash Flows - Market'!CG$2,Inputs!$L$15:$L$25))/12),0)</f>
        <v>0</v>
      </c>
      <c r="CH38" s="383" t="n">
        <f aca="false">IFERROR(CG38*(1+INDEX(Inputs!$P$15:$P$25,MATCH('Cash Flows - Market'!CH$2,Inputs!$L$15:$L$25))/12),0)</f>
        <v>0</v>
      </c>
      <c r="CI38" s="383" t="n">
        <f aca="false">IFERROR(CH38*(1+INDEX(Inputs!$P$15:$P$25,MATCH('Cash Flows - Market'!CI$2,Inputs!$L$15:$L$25))/12),0)</f>
        <v>0</v>
      </c>
      <c r="CJ38" s="383" t="n">
        <f aca="false">IFERROR(CI38*(1+INDEX(Inputs!$P$15:$P$25,MATCH('Cash Flows - Market'!CJ$2,Inputs!$L$15:$L$25))/12),0)</f>
        <v>0</v>
      </c>
      <c r="CK38" s="383" t="n">
        <f aca="false">IFERROR(CJ38*(1+INDEX(Inputs!$P$15:$P$25,MATCH('Cash Flows - Market'!CK$2,Inputs!$L$15:$L$25))/12),0)</f>
        <v>0</v>
      </c>
      <c r="CL38" s="383" t="n">
        <f aca="false">IFERROR(CK38*(1+INDEX(Inputs!$P$15:$P$25,MATCH('Cash Flows - Market'!CL$2,Inputs!$L$15:$L$25))/12),0)</f>
        <v>0</v>
      </c>
      <c r="CM38" s="383" t="n">
        <f aca="false">IFERROR(CL38*(1+INDEX(Inputs!$P$15:$P$25,MATCH('Cash Flows - Market'!CM$2,Inputs!$L$15:$L$25))/12),0)</f>
        <v>0</v>
      </c>
      <c r="CN38" s="383" t="n">
        <f aca="false">IFERROR(CM38*(1+INDEX(Inputs!$P$15:$P$25,MATCH('Cash Flows - Market'!CN$2,Inputs!$L$15:$L$25))/12),0)</f>
        <v>0</v>
      </c>
      <c r="CO38" s="383" t="n">
        <f aca="false">IFERROR(CN38*(1+INDEX(Inputs!$P$15:$P$25,MATCH('Cash Flows - Market'!CO$2,Inputs!$L$15:$L$25))/12),0)</f>
        <v>0</v>
      </c>
      <c r="CP38" s="383" t="n">
        <f aca="false">IFERROR(CO38*(1+INDEX(Inputs!$P$15:$P$25,MATCH('Cash Flows - Market'!CP$2,Inputs!$L$15:$L$25))/12),0)</f>
        <v>0</v>
      </c>
      <c r="CQ38" s="383" t="n">
        <f aca="false">IFERROR(CP38*(1+INDEX(Inputs!$P$15:$P$25,MATCH('Cash Flows - Market'!CQ$2,Inputs!$L$15:$L$25))/12),0)</f>
        <v>0</v>
      </c>
      <c r="CR38" s="383" t="n">
        <f aca="false">IFERROR(CQ38*(1+INDEX(Inputs!$P$15:$P$25,MATCH('Cash Flows - Market'!CR$2,Inputs!$L$15:$L$25))/12),0)</f>
        <v>0</v>
      </c>
      <c r="CS38" s="383" t="n">
        <f aca="false">IFERROR(CR38*(1+INDEX(Inputs!$P$15:$P$25,MATCH('Cash Flows - Market'!CS$2,Inputs!$L$15:$L$25))/12),0)</f>
        <v>0</v>
      </c>
      <c r="CT38" s="383" t="n">
        <f aca="false">IFERROR(CS38*(1+INDEX(Inputs!$P$15:$P$25,MATCH('Cash Flows - Market'!CT$2,Inputs!$L$15:$L$25))/12),0)</f>
        <v>0</v>
      </c>
      <c r="CU38" s="383" t="n">
        <f aca="false">IFERROR(CT38*(1+INDEX(Inputs!$P$15:$P$25,MATCH('Cash Flows - Market'!CU$2,Inputs!$L$15:$L$25))/12),0)</f>
        <v>0</v>
      </c>
      <c r="CV38" s="383" t="n">
        <f aca="false">IFERROR(CU38*(1+INDEX(Inputs!$P$15:$P$25,MATCH('Cash Flows - Market'!CV$2,Inputs!$L$15:$L$25))/12),0)</f>
        <v>0</v>
      </c>
      <c r="CW38" s="383" t="n">
        <f aca="false">IFERROR(CV38*(1+INDEX(Inputs!$P$15:$P$25,MATCH('Cash Flows - Market'!CW$2,Inputs!$L$15:$L$25))/12),0)</f>
        <v>0</v>
      </c>
      <c r="CX38" s="383" t="n">
        <f aca="false">IFERROR(CW38*(1+INDEX(Inputs!$P$15:$P$25,MATCH('Cash Flows - Market'!CX$2,Inputs!$L$15:$L$25))/12),0)</f>
        <v>0</v>
      </c>
      <c r="CY38" s="383" t="n">
        <f aca="false">IFERROR(CX38*(1+INDEX(Inputs!$P$15:$P$25,MATCH('Cash Flows - Market'!CY$2,Inputs!$L$15:$L$25))/12),0)</f>
        <v>0</v>
      </c>
      <c r="CZ38" s="383" t="n">
        <f aca="false">IFERROR(CY38*(1+INDEX(Inputs!$P$15:$P$25,MATCH('Cash Flows - Market'!CZ$2,Inputs!$L$15:$L$25))/12),0)</f>
        <v>0</v>
      </c>
      <c r="DA38" s="383" t="n">
        <f aca="false">IFERROR(CZ38*(1+INDEX(Inputs!$P$15:$P$25,MATCH('Cash Flows - Market'!DA$2,Inputs!$L$15:$L$25))/12),0)</f>
        <v>0</v>
      </c>
      <c r="DB38" s="383" t="n">
        <f aca="false">IFERROR(DA38*(1+INDEX(Inputs!$P$15:$P$25,MATCH('Cash Flows - Market'!DB$2,Inputs!$L$15:$L$25))/12),0)</f>
        <v>0</v>
      </c>
      <c r="DC38" s="383" t="n">
        <f aca="false">IFERROR(DB38*(1+INDEX(Inputs!$P$15:$P$25,MATCH('Cash Flows - Market'!DC$2,Inputs!$L$15:$L$25))/12),0)</f>
        <v>0</v>
      </c>
      <c r="DD38" s="383" t="n">
        <f aca="false">IFERROR(DC38*(1+INDEX(Inputs!$P$15:$P$25,MATCH('Cash Flows - Market'!DD$2,Inputs!$L$15:$L$25))/12),0)</f>
        <v>0</v>
      </c>
      <c r="DE38" s="383" t="n">
        <f aca="false">IFERROR(DD38*(1+INDEX(Inputs!$P$15:$P$25,MATCH('Cash Flows - Market'!DE$2,Inputs!$L$15:$L$25))/12),0)</f>
        <v>0</v>
      </c>
      <c r="DF38" s="383" t="n">
        <f aca="false">IFERROR(DE38*(1+INDEX(Inputs!$P$15:$P$25,MATCH('Cash Flows - Market'!DF$2,Inputs!$L$15:$L$25))/12),0)</f>
        <v>0</v>
      </c>
      <c r="DG38" s="383" t="n">
        <f aca="false">IFERROR(DF38*(1+INDEX(Inputs!$P$15:$P$25,MATCH('Cash Flows - Market'!DG$2,Inputs!$L$15:$L$25))/12),0)</f>
        <v>0</v>
      </c>
      <c r="DH38" s="383" t="n">
        <f aca="false">IFERROR(DG38*(1+INDEX(Inputs!$P$15:$P$25,MATCH('Cash Flows - Market'!DH$2,Inputs!$L$15:$L$25))/12),0)</f>
        <v>0</v>
      </c>
      <c r="DI38" s="383" t="n">
        <f aca="false">IFERROR(DH38*(1+INDEX(Inputs!$P$15:$P$25,MATCH('Cash Flows - Market'!DI$2,Inputs!$L$15:$L$25))/12),0)</f>
        <v>0</v>
      </c>
      <c r="DJ38" s="383" t="n">
        <f aca="false">IFERROR(DI38*(1+INDEX(Inputs!$P$15:$P$25,MATCH('Cash Flows - Market'!DJ$2,Inputs!$L$15:$L$25))/12),0)</f>
        <v>0</v>
      </c>
      <c r="DK38" s="383" t="n">
        <f aca="false">IFERROR(DJ38*(1+INDEX(Inputs!$P$15:$P$25,MATCH('Cash Flows - Market'!DK$2,Inputs!$L$15:$L$25))/12),0)</f>
        <v>0</v>
      </c>
      <c r="DL38" s="383" t="n">
        <f aca="false">IFERROR(DK38*(1+INDEX(Inputs!$P$15:$P$25,MATCH('Cash Flows - Market'!DL$2,Inputs!$L$15:$L$25))/12),0)</f>
        <v>0</v>
      </c>
      <c r="DM38" s="383" t="n">
        <f aca="false">IFERROR(DL38*(1+INDEX(Inputs!$P$15:$P$25,MATCH('Cash Flows - Market'!DM$2,Inputs!$L$15:$L$25))/12),0)</f>
        <v>0</v>
      </c>
      <c r="DN38" s="383" t="n">
        <f aca="false">IFERROR(DM38*(1+INDEX(Inputs!$P$15:$P$25,MATCH('Cash Flows - Market'!DN$2,Inputs!$L$15:$L$25))/12),0)</f>
        <v>0</v>
      </c>
      <c r="DO38" s="383" t="n">
        <f aca="false">IFERROR(DN38*(1+INDEX(Inputs!$P$15:$P$25,MATCH('Cash Flows - Market'!DO$2,Inputs!$L$15:$L$25))/12),0)</f>
        <v>0</v>
      </c>
      <c r="DP38" s="383" t="n">
        <f aca="false">IFERROR(DO38*(1+INDEX(Inputs!$P$15:$P$25,MATCH('Cash Flows - Market'!DP$2,Inputs!$L$15:$L$25))/12),0)</f>
        <v>0</v>
      </c>
      <c r="DQ38" s="383" t="n">
        <f aca="false">IFERROR(DP38*(1+INDEX(Inputs!$P$15:$P$25,MATCH('Cash Flows - Market'!DQ$2,Inputs!$L$15:$L$25))/12),0)</f>
        <v>0</v>
      </c>
      <c r="DR38" s="383" t="n">
        <f aca="false">IFERROR(DQ38*(1+INDEX(Inputs!$P$15:$P$25,MATCH('Cash Flows - Market'!DR$2,Inputs!$L$15:$L$25))/12),0)</f>
        <v>0</v>
      </c>
      <c r="DS38" s="383" t="n">
        <f aca="false">IFERROR(DR38*(1+INDEX(Inputs!$P$15:$P$25,MATCH('Cash Flows - Market'!DS$2,Inputs!$L$15:$L$25))/12),0)</f>
        <v>0</v>
      </c>
      <c r="DT38" s="383" t="n">
        <f aca="false">IFERROR(DS38*(1+INDEX(Inputs!$P$15:$P$25,MATCH('Cash Flows - Market'!DT$2,Inputs!$L$15:$L$25))/12),0)</f>
        <v>0</v>
      </c>
      <c r="DU38" s="383" t="n">
        <f aca="false">IFERROR(DT38*(1+INDEX(Inputs!$P$15:$P$25,MATCH('Cash Flows - Market'!DU$2,Inputs!$L$15:$L$25))/12),0)</f>
        <v>0</v>
      </c>
      <c r="DV38" s="383" t="n">
        <f aca="false">IFERROR(DU38*(1+INDEX(Inputs!$P$15:$P$25,MATCH('Cash Flows - Market'!DV$2,Inputs!$L$15:$L$25))/12),0)</f>
        <v>0</v>
      </c>
      <c r="DW38" s="383" t="n">
        <f aca="false">IFERROR(DV38*(1+INDEX(Inputs!$P$15:$P$25,MATCH('Cash Flows - Market'!DW$2,Inputs!$L$15:$L$25))/12),0)</f>
        <v>0</v>
      </c>
      <c r="DX38" s="383" t="n">
        <f aca="false">IFERROR(DW38*(1+INDEX(Inputs!$P$15:$P$25,MATCH('Cash Flows - Market'!DX$2,Inputs!$L$15:$L$25))/12),0)</f>
        <v>0</v>
      </c>
      <c r="DY38" s="383" t="n">
        <f aca="false">IFERROR(DX38*(1+INDEX(Inputs!$P$15:$P$25,MATCH('Cash Flows - Market'!DY$2,Inputs!$L$15:$L$25))/12),0)</f>
        <v>0</v>
      </c>
      <c r="DZ38" s="383" t="n">
        <f aca="false">IFERROR(DY38*(1+INDEX(Inputs!$P$15:$P$25,MATCH('Cash Flows - Market'!DZ$2,Inputs!$L$15:$L$25))/12),0)</f>
        <v>0</v>
      </c>
      <c r="EA38" s="383" t="n">
        <f aca="false">IFERROR(DZ38*(1+INDEX(Inputs!$P$15:$P$25,MATCH('Cash Flows - Market'!EA$2,Inputs!$L$15:$L$25))/12),0)</f>
        <v>0</v>
      </c>
      <c r="EB38" s="383" t="n">
        <f aca="false">IFERROR(EA38*(1+INDEX(Inputs!$P$15:$P$25,MATCH('Cash Flows - Market'!EB$2,Inputs!$L$15:$L$25))/12),0)</f>
        <v>0</v>
      </c>
      <c r="EC38" s="383" t="n">
        <f aca="false">IFERROR(EB38*(1+INDEX(Inputs!$P$15:$P$25,MATCH('Cash Flows - Market'!EC$2,Inputs!$L$15:$L$25))/12),0)</f>
        <v>0</v>
      </c>
      <c r="ED38" s="383" t="n">
        <f aca="false">IFERROR(EC38*(1+INDEX(Inputs!$P$15:$P$25,MATCH('Cash Flows - Market'!ED$2,Inputs!$L$15:$L$25))/12),0)</f>
        <v>0</v>
      </c>
      <c r="EE38" s="383" t="n">
        <f aca="false">IFERROR(ED38*(1+INDEX(Inputs!$P$15:$P$25,MATCH('Cash Flows - Market'!EE$2,Inputs!$L$15:$L$25))/12),0)</f>
        <v>0</v>
      </c>
      <c r="EF38" s="383" t="n">
        <f aca="false">IFERROR(EE38*(1+INDEX(Inputs!$P$15:$P$25,MATCH('Cash Flows - Market'!EF$2,Inputs!$L$15:$L$25))/12),0)</f>
        <v>0</v>
      </c>
      <c r="EG38" s="383" t="n">
        <f aca="false">IFERROR(EF38*(1+INDEX(Inputs!$P$15:$P$25,MATCH('Cash Flows - Market'!EG$2,Inputs!$L$15:$L$25))/12),0)</f>
        <v>0</v>
      </c>
      <c r="EH38" s="383" t="n">
        <f aca="false">IFERROR(EG38*(1+INDEX(Inputs!$P$15:$P$25,MATCH('Cash Flows - Market'!EH$2,Inputs!$L$15:$L$25))/12),0)</f>
        <v>0</v>
      </c>
      <c r="EI38" s="383" t="n">
        <f aca="false">IFERROR(EH38*(1+INDEX(Inputs!$P$15:$P$25,MATCH('Cash Flows - Market'!EI$2,Inputs!$L$15:$L$25))/12),0)</f>
        <v>0</v>
      </c>
      <c r="EJ38" s="383" t="n">
        <f aca="false">IFERROR(EI38*(1+INDEX(Inputs!$P$15:$P$25,MATCH('Cash Flows - Market'!EJ$2,Inputs!$L$15:$L$25))/12),0)</f>
        <v>0</v>
      </c>
      <c r="EK38" s="383" t="n">
        <f aca="false">IFERROR(EJ38*(1+INDEX(Inputs!$P$15:$P$25,MATCH('Cash Flows - Market'!EK$2,Inputs!$L$15:$L$25))/12),0)</f>
        <v>0</v>
      </c>
      <c r="EL38" s="383" t="n">
        <f aca="false">IFERROR(EK38*(1+INDEX(Inputs!$P$15:$P$25,MATCH('Cash Flows - Market'!EL$2,Inputs!$L$15:$L$25))/12),0)</f>
        <v>0</v>
      </c>
      <c r="EM38" s="383" t="n">
        <f aca="false">IFERROR(EL38*(1+INDEX(Inputs!$P$15:$P$25,MATCH('Cash Flows - Market'!EM$2,Inputs!$L$15:$L$25))/12),0)</f>
        <v>0</v>
      </c>
      <c r="EN38" s="383" t="n">
        <f aca="false">IFERROR(EM38*(1+INDEX(Inputs!$P$15:$P$25,MATCH('Cash Flows - Market'!EN$2,Inputs!$L$15:$L$25))/12),0)</f>
        <v>0</v>
      </c>
      <c r="EO38" s="383" t="n">
        <f aca="false">IFERROR(EN38*(1+INDEX(Inputs!$P$15:$P$25,MATCH('Cash Flows - Market'!EO$2,Inputs!$L$15:$L$25))/12),0)</f>
        <v>0</v>
      </c>
      <c r="EP38" s="383" t="n">
        <f aca="false">IFERROR(EO38*(1+INDEX(Inputs!$P$15:$P$25,MATCH('Cash Flows - Market'!EP$2,Inputs!$L$15:$L$25))/12),0)</f>
        <v>0</v>
      </c>
      <c r="EQ38" s="383" t="n">
        <f aca="false">IFERROR(EP38*(1+INDEX(Inputs!$P$15:$P$25,MATCH('Cash Flows - Market'!EQ$2,Inputs!$L$15:$L$25))/12),0)</f>
        <v>0</v>
      </c>
      <c r="ER38" s="383" t="n">
        <f aca="false">IFERROR(EQ38*(1+INDEX(Inputs!$P$15:$P$25,MATCH('Cash Flows - Market'!ER$2,Inputs!$L$15:$L$25))/12),0)</f>
        <v>0</v>
      </c>
      <c r="ES38" s="383" t="n">
        <f aca="false">IFERROR(ER38*(1+INDEX(Inputs!$P$15:$P$25,MATCH('Cash Flows - Market'!ES$2,Inputs!$L$15:$L$25))/12),0)</f>
        <v>0</v>
      </c>
      <c r="ET38" s="383" t="n">
        <f aca="false">IFERROR(ES38*(1+INDEX(Inputs!$P$15:$P$25,MATCH('Cash Flows - Market'!ET$2,Inputs!$L$15:$L$25))/12),0)</f>
        <v>0</v>
      </c>
      <c r="EU38" s="383" t="n">
        <f aca="false">IFERROR(ET38*(1+INDEX(Inputs!$P$15:$P$25,MATCH('Cash Flows - Market'!EU$2,Inputs!$L$15:$L$25))/12),0)</f>
        <v>0</v>
      </c>
      <c r="EV38" s="383" t="n">
        <f aca="false">IFERROR(EU38*(1+INDEX(Inputs!$P$15:$P$25,MATCH('Cash Flows - Market'!EV$2,Inputs!$L$15:$L$25))/12),0)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0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Market'!V$2,Inputs!$L$15:$L$25))/12),0)</f>
        <v>0</v>
      </c>
      <c r="W39" s="383" t="n">
        <f aca="false">IFERROR(V39*(1+INDEX(Inputs!$P$15:$P$25,MATCH('Cash Flows - Market'!W$2,Inputs!$L$15:$L$25))/12),0)</f>
        <v>0</v>
      </c>
      <c r="X39" s="383" t="n">
        <f aca="false">IFERROR(W39*(1+INDEX(Inputs!$P$15:$P$25,MATCH('Cash Flows - Market'!X$2,Inputs!$L$15:$L$25))/12),0)</f>
        <v>0</v>
      </c>
      <c r="Y39" s="383" t="n">
        <f aca="false">IFERROR(X39*(1+INDEX(Inputs!$P$15:$P$25,MATCH('Cash Flows - Market'!Y$2,Inputs!$L$15:$L$25))/12),0)</f>
        <v>0</v>
      </c>
      <c r="Z39" s="383" t="n">
        <f aca="false">IFERROR(Y39*(1+INDEX(Inputs!$P$15:$P$25,MATCH('Cash Flows - Market'!Z$2,Inputs!$L$15:$L$25))/12),0)</f>
        <v>0</v>
      </c>
      <c r="AA39" s="383" t="n">
        <f aca="false">IFERROR(Z39*(1+INDEX(Inputs!$P$15:$P$25,MATCH('Cash Flows - Market'!AA$2,Inputs!$L$15:$L$25))/12),0)</f>
        <v>0</v>
      </c>
      <c r="AB39" s="383" t="n">
        <f aca="false">IFERROR(AA39*(1+INDEX(Inputs!$P$15:$P$25,MATCH('Cash Flows - Market'!AB$2,Inputs!$L$15:$L$25))/12),0)</f>
        <v>0</v>
      </c>
      <c r="AC39" s="383" t="n">
        <f aca="false">IFERROR(AB39*(1+INDEX(Inputs!$P$15:$P$25,MATCH('Cash Flows - Market'!AC$2,Inputs!$L$15:$L$25))/12),0)</f>
        <v>0</v>
      </c>
      <c r="AD39" s="383" t="n">
        <f aca="false">IFERROR(AC39*(1+INDEX(Inputs!$P$15:$P$25,MATCH('Cash Flows - Market'!AD$2,Inputs!$L$15:$L$25))/12),0)</f>
        <v>0</v>
      </c>
      <c r="AE39" s="383" t="n">
        <f aca="false">IFERROR(AD39*(1+INDEX(Inputs!$P$15:$P$25,MATCH('Cash Flows - Market'!AE$2,Inputs!$L$15:$L$25))/12),0)</f>
        <v>0</v>
      </c>
      <c r="AF39" s="383" t="n">
        <f aca="false">IFERROR(AE39*(1+INDEX(Inputs!$P$15:$P$25,MATCH('Cash Flows - Market'!AF$2,Inputs!$L$15:$L$25))/12),0)</f>
        <v>0</v>
      </c>
      <c r="AG39" s="383" t="n">
        <f aca="false">IFERROR(AF39*(1+INDEX(Inputs!$P$15:$P$25,MATCH('Cash Flows - Market'!AG$2,Inputs!$L$15:$L$25))/12),0)</f>
        <v>0</v>
      </c>
      <c r="AH39" s="383" t="n">
        <f aca="false">IFERROR(AG39*(1+INDEX(Inputs!$P$15:$P$25,MATCH('Cash Flows - Market'!AH$2,Inputs!$L$15:$L$25))/12),0)</f>
        <v>0</v>
      </c>
      <c r="AI39" s="383" t="n">
        <f aca="false">IFERROR(AH39*(1+INDEX(Inputs!$P$15:$P$25,MATCH('Cash Flows - Market'!AI$2,Inputs!$L$15:$L$25))/12),0)</f>
        <v>0</v>
      </c>
      <c r="AJ39" s="383" t="n">
        <f aca="false">IFERROR(AI39*(1+INDEX(Inputs!$P$15:$P$25,MATCH('Cash Flows - Market'!AJ$2,Inputs!$L$15:$L$25))/12),0)</f>
        <v>0</v>
      </c>
      <c r="AK39" s="383" t="n">
        <f aca="false">IFERROR(AJ39*(1+INDEX(Inputs!$P$15:$P$25,MATCH('Cash Flows - Market'!AK$2,Inputs!$L$15:$L$25))/12),0)</f>
        <v>0</v>
      </c>
      <c r="AL39" s="383" t="n">
        <f aca="false">IFERROR(AK39*(1+INDEX(Inputs!$P$15:$P$25,MATCH('Cash Flows - Market'!AL$2,Inputs!$L$15:$L$25))/12),0)</f>
        <v>0</v>
      </c>
      <c r="AM39" s="383" t="n">
        <f aca="false">IFERROR(AL39*(1+INDEX(Inputs!$P$15:$P$25,MATCH('Cash Flows - Market'!AM$2,Inputs!$L$15:$L$25))/12),0)</f>
        <v>0</v>
      </c>
      <c r="AN39" s="383" t="n">
        <f aca="false">IFERROR(AM39*(1+INDEX(Inputs!$P$15:$P$25,MATCH('Cash Flows - Market'!AN$2,Inputs!$L$15:$L$25))/12),0)</f>
        <v>0</v>
      </c>
      <c r="AO39" s="383" t="n">
        <f aca="false">IFERROR(AN39*(1+INDEX(Inputs!$P$15:$P$25,MATCH('Cash Flows - Market'!AO$2,Inputs!$L$15:$L$25))/12),0)</f>
        <v>0</v>
      </c>
      <c r="AP39" s="383" t="n">
        <f aca="false">IFERROR(AO39*(1+INDEX(Inputs!$P$15:$P$25,MATCH('Cash Flows - Market'!AP$2,Inputs!$L$15:$L$25))/12),0)</f>
        <v>0</v>
      </c>
      <c r="AQ39" s="383" t="n">
        <f aca="false">IFERROR(AP39*(1+INDEX(Inputs!$P$15:$P$25,MATCH('Cash Flows - Market'!AQ$2,Inputs!$L$15:$L$25))/12),0)</f>
        <v>0</v>
      </c>
      <c r="AR39" s="383" t="n">
        <f aca="false">IFERROR(AQ39*(1+INDEX(Inputs!$P$15:$P$25,MATCH('Cash Flows - Market'!AR$2,Inputs!$L$15:$L$25))/12),0)</f>
        <v>0</v>
      </c>
      <c r="AS39" s="383" t="n">
        <f aca="false">IFERROR(AR39*(1+INDEX(Inputs!$P$15:$P$25,MATCH('Cash Flows - Market'!AS$2,Inputs!$L$15:$L$25))/12),0)</f>
        <v>0</v>
      </c>
      <c r="AT39" s="383" t="n">
        <f aca="false">IFERROR(AS39*(1+INDEX(Inputs!$P$15:$P$25,MATCH('Cash Flows - Market'!AT$2,Inputs!$L$15:$L$25))/12),0)</f>
        <v>0</v>
      </c>
      <c r="AU39" s="383" t="n">
        <f aca="false">IFERROR(AT39*(1+INDEX(Inputs!$P$15:$P$25,MATCH('Cash Flows - Market'!AU$2,Inputs!$L$15:$L$25))/12),0)</f>
        <v>0</v>
      </c>
      <c r="AV39" s="383" t="n">
        <f aca="false">IFERROR(AU39*(1+INDEX(Inputs!$P$15:$P$25,MATCH('Cash Flows - Market'!AV$2,Inputs!$L$15:$L$25))/12),0)</f>
        <v>0</v>
      </c>
      <c r="AW39" s="383" t="n">
        <f aca="false">IFERROR(AV39*(1+INDEX(Inputs!$P$15:$P$25,MATCH('Cash Flows - Market'!AW$2,Inputs!$L$15:$L$25))/12),0)</f>
        <v>0</v>
      </c>
      <c r="AX39" s="383" t="n">
        <f aca="false">IFERROR(AW39*(1+INDEX(Inputs!$P$15:$P$25,MATCH('Cash Flows - Market'!AX$2,Inputs!$L$15:$L$25))/12),0)</f>
        <v>0</v>
      </c>
      <c r="AY39" s="383" t="n">
        <f aca="false">IFERROR(AX39*(1+INDEX(Inputs!$P$15:$P$25,MATCH('Cash Flows - Market'!AY$2,Inputs!$L$15:$L$25))/12),0)</f>
        <v>0</v>
      </c>
      <c r="AZ39" s="383" t="n">
        <f aca="false">IFERROR(AY39*(1+INDEX(Inputs!$P$15:$P$25,MATCH('Cash Flows - Market'!AZ$2,Inputs!$L$15:$L$25))/12),0)</f>
        <v>0</v>
      </c>
      <c r="BA39" s="383" t="n">
        <f aca="false">IFERROR(AZ39*(1+INDEX(Inputs!$P$15:$P$25,MATCH('Cash Flows - Market'!BA$2,Inputs!$L$15:$L$25))/12),0)</f>
        <v>0</v>
      </c>
      <c r="BB39" s="383" t="n">
        <f aca="false">IFERROR(BA39*(1+INDEX(Inputs!$P$15:$P$25,MATCH('Cash Flows - Market'!BB$2,Inputs!$L$15:$L$25))/12),0)</f>
        <v>0</v>
      </c>
      <c r="BC39" s="383" t="n">
        <f aca="false">IFERROR(BB39*(1+INDEX(Inputs!$P$15:$P$25,MATCH('Cash Flows - Market'!BC$2,Inputs!$L$15:$L$25))/12),0)</f>
        <v>0</v>
      </c>
      <c r="BD39" s="383" t="n">
        <f aca="false">IFERROR(BC39*(1+INDEX(Inputs!$P$15:$P$25,MATCH('Cash Flows - Market'!BD$2,Inputs!$L$15:$L$25))/12),0)</f>
        <v>0</v>
      </c>
      <c r="BE39" s="383" t="n">
        <f aca="false">IFERROR(BD39*(1+INDEX(Inputs!$P$15:$P$25,MATCH('Cash Flows - Market'!BE$2,Inputs!$L$15:$L$25))/12),0)</f>
        <v>0</v>
      </c>
      <c r="BF39" s="383" t="n">
        <f aca="false">IFERROR(BE39*(1+INDEX(Inputs!$P$15:$P$25,MATCH('Cash Flows - Market'!BF$2,Inputs!$L$15:$L$25))/12),0)</f>
        <v>0</v>
      </c>
      <c r="BG39" s="383" t="n">
        <f aca="false">IFERROR(BF39*(1+INDEX(Inputs!$P$15:$P$25,MATCH('Cash Flows - Market'!BG$2,Inputs!$L$15:$L$25))/12),0)</f>
        <v>0</v>
      </c>
      <c r="BH39" s="383" t="n">
        <f aca="false">IFERROR(BG39*(1+INDEX(Inputs!$P$15:$P$25,MATCH('Cash Flows - Market'!BH$2,Inputs!$L$15:$L$25))/12),0)</f>
        <v>0</v>
      </c>
      <c r="BI39" s="383" t="n">
        <f aca="false">IFERROR(BH39*(1+INDEX(Inputs!$P$15:$P$25,MATCH('Cash Flows - Market'!BI$2,Inputs!$L$15:$L$25))/12),0)</f>
        <v>0</v>
      </c>
      <c r="BJ39" s="383" t="n">
        <f aca="false">IFERROR(BI39*(1+INDEX(Inputs!$P$15:$P$25,MATCH('Cash Flows - Market'!BJ$2,Inputs!$L$15:$L$25))/12),0)</f>
        <v>0</v>
      </c>
      <c r="BK39" s="383" t="n">
        <f aca="false">IFERROR(BJ39*(1+INDEX(Inputs!$P$15:$P$25,MATCH('Cash Flows - Market'!BK$2,Inputs!$L$15:$L$25))/12),0)</f>
        <v>0</v>
      </c>
      <c r="BL39" s="383" t="n">
        <f aca="false">IFERROR(BK39*(1+INDEX(Inputs!$P$15:$P$25,MATCH('Cash Flows - Market'!BL$2,Inputs!$L$15:$L$25))/12),0)</f>
        <v>0</v>
      </c>
      <c r="BM39" s="383" t="n">
        <f aca="false">IFERROR(BL39*(1+INDEX(Inputs!$P$15:$P$25,MATCH('Cash Flows - Market'!BM$2,Inputs!$L$15:$L$25))/12),0)</f>
        <v>0</v>
      </c>
      <c r="BN39" s="383" t="n">
        <f aca="false">IFERROR(BM39*(1+INDEX(Inputs!$P$15:$P$25,MATCH('Cash Flows - Market'!BN$2,Inputs!$L$15:$L$25))/12),0)</f>
        <v>0</v>
      </c>
      <c r="BO39" s="383" t="n">
        <f aca="false">IFERROR(BN39*(1+INDEX(Inputs!$P$15:$P$25,MATCH('Cash Flows - Market'!BO$2,Inputs!$L$15:$L$25))/12),0)</f>
        <v>0</v>
      </c>
      <c r="BP39" s="383" t="n">
        <f aca="false">IFERROR(BO39*(1+INDEX(Inputs!$P$15:$P$25,MATCH('Cash Flows - Market'!BP$2,Inputs!$L$15:$L$25))/12),0)</f>
        <v>0</v>
      </c>
      <c r="BQ39" s="383" t="n">
        <f aca="false">IFERROR(BP39*(1+INDEX(Inputs!$P$15:$P$25,MATCH('Cash Flows - Market'!BQ$2,Inputs!$L$15:$L$25))/12),0)</f>
        <v>0</v>
      </c>
      <c r="BR39" s="383" t="n">
        <f aca="false">IFERROR(BQ39*(1+INDEX(Inputs!$P$15:$P$25,MATCH('Cash Flows - Market'!BR$2,Inputs!$L$15:$L$25))/12),0)</f>
        <v>0</v>
      </c>
      <c r="BS39" s="383" t="n">
        <f aca="false">IFERROR(BR39*(1+INDEX(Inputs!$P$15:$P$25,MATCH('Cash Flows - Market'!BS$2,Inputs!$L$15:$L$25))/12),0)</f>
        <v>0</v>
      </c>
      <c r="BT39" s="383" t="n">
        <f aca="false">IFERROR(BS39*(1+INDEX(Inputs!$P$15:$P$25,MATCH('Cash Flows - Market'!BT$2,Inputs!$L$15:$L$25))/12),0)</f>
        <v>0</v>
      </c>
      <c r="BU39" s="383" t="n">
        <f aca="false">IFERROR(BT39*(1+INDEX(Inputs!$P$15:$P$25,MATCH('Cash Flows - Market'!BU$2,Inputs!$L$15:$L$25))/12),0)</f>
        <v>0</v>
      </c>
      <c r="BV39" s="383" t="n">
        <f aca="false">IFERROR(BU39*(1+INDEX(Inputs!$P$15:$P$25,MATCH('Cash Flows - Market'!BV$2,Inputs!$L$15:$L$25))/12),0)</f>
        <v>0</v>
      </c>
      <c r="BW39" s="383" t="n">
        <f aca="false">IFERROR(BV39*(1+INDEX(Inputs!$P$15:$P$25,MATCH('Cash Flows - Market'!BW$2,Inputs!$L$15:$L$25))/12),0)</f>
        <v>0</v>
      </c>
      <c r="BX39" s="383" t="n">
        <f aca="false">IFERROR(BW39*(1+INDEX(Inputs!$P$15:$P$25,MATCH('Cash Flows - Market'!BX$2,Inputs!$L$15:$L$25))/12),0)</f>
        <v>0</v>
      </c>
      <c r="BY39" s="383" t="n">
        <f aca="false">IFERROR(BX39*(1+INDEX(Inputs!$P$15:$P$25,MATCH('Cash Flows - Market'!BY$2,Inputs!$L$15:$L$25))/12),0)</f>
        <v>0</v>
      </c>
      <c r="BZ39" s="383" t="n">
        <f aca="false">IFERROR(BY39*(1+INDEX(Inputs!$P$15:$P$25,MATCH('Cash Flows - Market'!BZ$2,Inputs!$L$15:$L$25))/12),0)</f>
        <v>0</v>
      </c>
      <c r="CA39" s="383" t="n">
        <f aca="false">IFERROR(BZ39*(1+INDEX(Inputs!$P$15:$P$25,MATCH('Cash Flows - Market'!CA$2,Inputs!$L$15:$L$25))/12),0)</f>
        <v>0</v>
      </c>
      <c r="CB39" s="383" t="n">
        <f aca="false">IFERROR(CA39*(1+INDEX(Inputs!$P$15:$P$25,MATCH('Cash Flows - Market'!CB$2,Inputs!$L$15:$L$25))/12),0)</f>
        <v>0</v>
      </c>
      <c r="CC39" s="383" t="n">
        <f aca="false">IFERROR(CB39*(1+INDEX(Inputs!$P$15:$P$25,MATCH('Cash Flows - Market'!CC$2,Inputs!$L$15:$L$25))/12),0)</f>
        <v>0</v>
      </c>
      <c r="CD39" s="383" t="n">
        <f aca="false">IFERROR(CC39*(1+INDEX(Inputs!$P$15:$P$25,MATCH('Cash Flows - Market'!CD$2,Inputs!$L$15:$L$25))/12),0)</f>
        <v>0</v>
      </c>
      <c r="CE39" s="383" t="n">
        <f aca="false">IFERROR(CD39*(1+INDEX(Inputs!$P$15:$P$25,MATCH('Cash Flows - Market'!CE$2,Inputs!$L$15:$L$25))/12),0)</f>
        <v>0</v>
      </c>
      <c r="CF39" s="383" t="n">
        <f aca="false">IFERROR(CE39*(1+INDEX(Inputs!$P$15:$P$25,MATCH('Cash Flows - Market'!CF$2,Inputs!$L$15:$L$25))/12),0)</f>
        <v>0</v>
      </c>
      <c r="CG39" s="383" t="n">
        <f aca="false">IFERROR(CF39*(1+INDEX(Inputs!$P$15:$P$25,MATCH('Cash Flows - Market'!CG$2,Inputs!$L$15:$L$25))/12),0)</f>
        <v>0</v>
      </c>
      <c r="CH39" s="383" t="n">
        <f aca="false">IFERROR(CG39*(1+INDEX(Inputs!$P$15:$P$25,MATCH('Cash Flows - Market'!CH$2,Inputs!$L$15:$L$25))/12),0)</f>
        <v>0</v>
      </c>
      <c r="CI39" s="383" t="n">
        <f aca="false">IFERROR(CH39*(1+INDEX(Inputs!$P$15:$P$25,MATCH('Cash Flows - Market'!CI$2,Inputs!$L$15:$L$25))/12),0)</f>
        <v>0</v>
      </c>
      <c r="CJ39" s="383" t="n">
        <f aca="false">IFERROR(CI39*(1+INDEX(Inputs!$P$15:$P$25,MATCH('Cash Flows - Market'!CJ$2,Inputs!$L$15:$L$25))/12),0)</f>
        <v>0</v>
      </c>
      <c r="CK39" s="383" t="n">
        <f aca="false">IFERROR(CJ39*(1+INDEX(Inputs!$P$15:$P$25,MATCH('Cash Flows - Market'!CK$2,Inputs!$L$15:$L$25))/12),0)</f>
        <v>0</v>
      </c>
      <c r="CL39" s="383" t="n">
        <f aca="false">IFERROR(CK39*(1+INDEX(Inputs!$P$15:$P$25,MATCH('Cash Flows - Market'!CL$2,Inputs!$L$15:$L$25))/12),0)</f>
        <v>0</v>
      </c>
      <c r="CM39" s="383" t="n">
        <f aca="false">IFERROR(CL39*(1+INDEX(Inputs!$P$15:$P$25,MATCH('Cash Flows - Market'!CM$2,Inputs!$L$15:$L$25))/12),0)</f>
        <v>0</v>
      </c>
      <c r="CN39" s="383" t="n">
        <f aca="false">IFERROR(CM39*(1+INDEX(Inputs!$P$15:$P$25,MATCH('Cash Flows - Market'!CN$2,Inputs!$L$15:$L$25))/12),0)</f>
        <v>0</v>
      </c>
      <c r="CO39" s="383" t="n">
        <f aca="false">IFERROR(CN39*(1+INDEX(Inputs!$P$15:$P$25,MATCH('Cash Flows - Market'!CO$2,Inputs!$L$15:$L$25))/12),0)</f>
        <v>0</v>
      </c>
      <c r="CP39" s="383" t="n">
        <f aca="false">IFERROR(CO39*(1+INDEX(Inputs!$P$15:$P$25,MATCH('Cash Flows - Market'!CP$2,Inputs!$L$15:$L$25))/12),0)</f>
        <v>0</v>
      </c>
      <c r="CQ39" s="383" t="n">
        <f aca="false">IFERROR(CP39*(1+INDEX(Inputs!$P$15:$P$25,MATCH('Cash Flows - Market'!CQ$2,Inputs!$L$15:$L$25))/12),0)</f>
        <v>0</v>
      </c>
      <c r="CR39" s="383" t="n">
        <f aca="false">IFERROR(CQ39*(1+INDEX(Inputs!$P$15:$P$25,MATCH('Cash Flows - Market'!CR$2,Inputs!$L$15:$L$25))/12),0)</f>
        <v>0</v>
      </c>
      <c r="CS39" s="383" t="n">
        <f aca="false">IFERROR(CR39*(1+INDEX(Inputs!$P$15:$P$25,MATCH('Cash Flows - Market'!CS$2,Inputs!$L$15:$L$25))/12),0)</f>
        <v>0</v>
      </c>
      <c r="CT39" s="383" t="n">
        <f aca="false">IFERROR(CS39*(1+INDEX(Inputs!$P$15:$P$25,MATCH('Cash Flows - Market'!CT$2,Inputs!$L$15:$L$25))/12),0)</f>
        <v>0</v>
      </c>
      <c r="CU39" s="383" t="n">
        <f aca="false">IFERROR(CT39*(1+INDEX(Inputs!$P$15:$P$25,MATCH('Cash Flows - Market'!CU$2,Inputs!$L$15:$L$25))/12),0)</f>
        <v>0</v>
      </c>
      <c r="CV39" s="383" t="n">
        <f aca="false">IFERROR(CU39*(1+INDEX(Inputs!$P$15:$P$25,MATCH('Cash Flows - Market'!CV$2,Inputs!$L$15:$L$25))/12),0)</f>
        <v>0</v>
      </c>
      <c r="CW39" s="383" t="n">
        <f aca="false">IFERROR(CV39*(1+INDEX(Inputs!$P$15:$P$25,MATCH('Cash Flows - Market'!CW$2,Inputs!$L$15:$L$25))/12),0)</f>
        <v>0</v>
      </c>
      <c r="CX39" s="383" t="n">
        <f aca="false">IFERROR(CW39*(1+INDEX(Inputs!$P$15:$P$25,MATCH('Cash Flows - Market'!CX$2,Inputs!$L$15:$L$25))/12),0)</f>
        <v>0</v>
      </c>
      <c r="CY39" s="383" t="n">
        <f aca="false">IFERROR(CX39*(1+INDEX(Inputs!$P$15:$P$25,MATCH('Cash Flows - Market'!CY$2,Inputs!$L$15:$L$25))/12),0)</f>
        <v>0</v>
      </c>
      <c r="CZ39" s="383" t="n">
        <f aca="false">IFERROR(CY39*(1+INDEX(Inputs!$P$15:$P$25,MATCH('Cash Flows - Market'!CZ$2,Inputs!$L$15:$L$25))/12),0)</f>
        <v>0</v>
      </c>
      <c r="DA39" s="383" t="n">
        <f aca="false">IFERROR(CZ39*(1+INDEX(Inputs!$P$15:$P$25,MATCH('Cash Flows - Market'!DA$2,Inputs!$L$15:$L$25))/12),0)</f>
        <v>0</v>
      </c>
      <c r="DB39" s="383" t="n">
        <f aca="false">IFERROR(DA39*(1+INDEX(Inputs!$P$15:$P$25,MATCH('Cash Flows - Market'!DB$2,Inputs!$L$15:$L$25))/12),0)</f>
        <v>0</v>
      </c>
      <c r="DC39" s="383" t="n">
        <f aca="false">IFERROR(DB39*(1+INDEX(Inputs!$P$15:$P$25,MATCH('Cash Flows - Market'!DC$2,Inputs!$L$15:$L$25))/12),0)</f>
        <v>0</v>
      </c>
      <c r="DD39" s="383" t="n">
        <f aca="false">IFERROR(DC39*(1+INDEX(Inputs!$P$15:$P$25,MATCH('Cash Flows - Market'!DD$2,Inputs!$L$15:$L$25))/12),0)</f>
        <v>0</v>
      </c>
      <c r="DE39" s="383" t="n">
        <f aca="false">IFERROR(DD39*(1+INDEX(Inputs!$P$15:$P$25,MATCH('Cash Flows - Market'!DE$2,Inputs!$L$15:$L$25))/12),0)</f>
        <v>0</v>
      </c>
      <c r="DF39" s="383" t="n">
        <f aca="false">IFERROR(DE39*(1+INDEX(Inputs!$P$15:$P$25,MATCH('Cash Flows - Market'!DF$2,Inputs!$L$15:$L$25))/12),0)</f>
        <v>0</v>
      </c>
      <c r="DG39" s="383" t="n">
        <f aca="false">IFERROR(DF39*(1+INDEX(Inputs!$P$15:$P$25,MATCH('Cash Flows - Market'!DG$2,Inputs!$L$15:$L$25))/12),0)</f>
        <v>0</v>
      </c>
      <c r="DH39" s="383" t="n">
        <f aca="false">IFERROR(DG39*(1+INDEX(Inputs!$P$15:$P$25,MATCH('Cash Flows - Market'!DH$2,Inputs!$L$15:$L$25))/12),0)</f>
        <v>0</v>
      </c>
      <c r="DI39" s="383" t="n">
        <f aca="false">IFERROR(DH39*(1+INDEX(Inputs!$P$15:$P$25,MATCH('Cash Flows - Market'!DI$2,Inputs!$L$15:$L$25))/12),0)</f>
        <v>0</v>
      </c>
      <c r="DJ39" s="383" t="n">
        <f aca="false">IFERROR(DI39*(1+INDEX(Inputs!$P$15:$P$25,MATCH('Cash Flows - Market'!DJ$2,Inputs!$L$15:$L$25))/12),0)</f>
        <v>0</v>
      </c>
      <c r="DK39" s="383" t="n">
        <f aca="false">IFERROR(DJ39*(1+INDEX(Inputs!$P$15:$P$25,MATCH('Cash Flows - Market'!DK$2,Inputs!$L$15:$L$25))/12),0)</f>
        <v>0</v>
      </c>
      <c r="DL39" s="383" t="n">
        <f aca="false">IFERROR(DK39*(1+INDEX(Inputs!$P$15:$P$25,MATCH('Cash Flows - Market'!DL$2,Inputs!$L$15:$L$25))/12),0)</f>
        <v>0</v>
      </c>
      <c r="DM39" s="383" t="n">
        <f aca="false">IFERROR(DL39*(1+INDEX(Inputs!$P$15:$P$25,MATCH('Cash Flows - Market'!DM$2,Inputs!$L$15:$L$25))/12),0)</f>
        <v>0</v>
      </c>
      <c r="DN39" s="383" t="n">
        <f aca="false">IFERROR(DM39*(1+INDEX(Inputs!$P$15:$P$25,MATCH('Cash Flows - Market'!DN$2,Inputs!$L$15:$L$25))/12),0)</f>
        <v>0</v>
      </c>
      <c r="DO39" s="383" t="n">
        <f aca="false">IFERROR(DN39*(1+INDEX(Inputs!$P$15:$P$25,MATCH('Cash Flows - Market'!DO$2,Inputs!$L$15:$L$25))/12),0)</f>
        <v>0</v>
      </c>
      <c r="DP39" s="383" t="n">
        <f aca="false">IFERROR(DO39*(1+INDEX(Inputs!$P$15:$P$25,MATCH('Cash Flows - Market'!DP$2,Inputs!$L$15:$L$25))/12),0)</f>
        <v>0</v>
      </c>
      <c r="DQ39" s="383" t="n">
        <f aca="false">IFERROR(DP39*(1+INDEX(Inputs!$P$15:$P$25,MATCH('Cash Flows - Market'!DQ$2,Inputs!$L$15:$L$25))/12),0)</f>
        <v>0</v>
      </c>
      <c r="DR39" s="383" t="n">
        <f aca="false">IFERROR(DQ39*(1+INDEX(Inputs!$P$15:$P$25,MATCH('Cash Flows - Market'!DR$2,Inputs!$L$15:$L$25))/12),0)</f>
        <v>0</v>
      </c>
      <c r="DS39" s="383" t="n">
        <f aca="false">IFERROR(DR39*(1+INDEX(Inputs!$P$15:$P$25,MATCH('Cash Flows - Market'!DS$2,Inputs!$L$15:$L$25))/12),0)</f>
        <v>0</v>
      </c>
      <c r="DT39" s="383" t="n">
        <f aca="false">IFERROR(DS39*(1+INDEX(Inputs!$P$15:$P$25,MATCH('Cash Flows - Market'!DT$2,Inputs!$L$15:$L$25))/12),0)</f>
        <v>0</v>
      </c>
      <c r="DU39" s="383" t="n">
        <f aca="false">IFERROR(DT39*(1+INDEX(Inputs!$P$15:$P$25,MATCH('Cash Flows - Market'!DU$2,Inputs!$L$15:$L$25))/12),0)</f>
        <v>0</v>
      </c>
      <c r="DV39" s="383" t="n">
        <f aca="false">IFERROR(DU39*(1+INDEX(Inputs!$P$15:$P$25,MATCH('Cash Flows - Market'!DV$2,Inputs!$L$15:$L$25))/12),0)</f>
        <v>0</v>
      </c>
      <c r="DW39" s="383" t="n">
        <f aca="false">IFERROR(DV39*(1+INDEX(Inputs!$P$15:$P$25,MATCH('Cash Flows - Market'!DW$2,Inputs!$L$15:$L$25))/12),0)</f>
        <v>0</v>
      </c>
      <c r="DX39" s="383" t="n">
        <f aca="false">IFERROR(DW39*(1+INDEX(Inputs!$P$15:$P$25,MATCH('Cash Flows - Market'!DX$2,Inputs!$L$15:$L$25))/12),0)</f>
        <v>0</v>
      </c>
      <c r="DY39" s="383" t="n">
        <f aca="false">IFERROR(DX39*(1+INDEX(Inputs!$P$15:$P$25,MATCH('Cash Flows - Market'!DY$2,Inputs!$L$15:$L$25))/12),0)</f>
        <v>0</v>
      </c>
      <c r="DZ39" s="383" t="n">
        <f aca="false">IFERROR(DY39*(1+INDEX(Inputs!$P$15:$P$25,MATCH('Cash Flows - Market'!DZ$2,Inputs!$L$15:$L$25))/12),0)</f>
        <v>0</v>
      </c>
      <c r="EA39" s="383" t="n">
        <f aca="false">IFERROR(DZ39*(1+INDEX(Inputs!$P$15:$P$25,MATCH('Cash Flows - Market'!EA$2,Inputs!$L$15:$L$25))/12),0)</f>
        <v>0</v>
      </c>
      <c r="EB39" s="383" t="n">
        <f aca="false">IFERROR(EA39*(1+INDEX(Inputs!$P$15:$P$25,MATCH('Cash Flows - Market'!EB$2,Inputs!$L$15:$L$25))/12),0)</f>
        <v>0</v>
      </c>
      <c r="EC39" s="383" t="n">
        <f aca="false">IFERROR(EB39*(1+INDEX(Inputs!$P$15:$P$25,MATCH('Cash Flows - Market'!EC$2,Inputs!$L$15:$L$25))/12),0)</f>
        <v>0</v>
      </c>
      <c r="ED39" s="383" t="n">
        <f aca="false">IFERROR(EC39*(1+INDEX(Inputs!$P$15:$P$25,MATCH('Cash Flows - Market'!ED$2,Inputs!$L$15:$L$25))/12),0)</f>
        <v>0</v>
      </c>
      <c r="EE39" s="383" t="n">
        <f aca="false">IFERROR(ED39*(1+INDEX(Inputs!$P$15:$P$25,MATCH('Cash Flows - Market'!EE$2,Inputs!$L$15:$L$25))/12),0)</f>
        <v>0</v>
      </c>
      <c r="EF39" s="383" t="n">
        <f aca="false">IFERROR(EE39*(1+INDEX(Inputs!$P$15:$P$25,MATCH('Cash Flows - Market'!EF$2,Inputs!$L$15:$L$25))/12),0)</f>
        <v>0</v>
      </c>
      <c r="EG39" s="383" t="n">
        <f aca="false">IFERROR(EF39*(1+INDEX(Inputs!$P$15:$P$25,MATCH('Cash Flows - Market'!EG$2,Inputs!$L$15:$L$25))/12),0)</f>
        <v>0</v>
      </c>
      <c r="EH39" s="383" t="n">
        <f aca="false">IFERROR(EG39*(1+INDEX(Inputs!$P$15:$P$25,MATCH('Cash Flows - Market'!EH$2,Inputs!$L$15:$L$25))/12),0)</f>
        <v>0</v>
      </c>
      <c r="EI39" s="383" t="n">
        <f aca="false">IFERROR(EH39*(1+INDEX(Inputs!$P$15:$P$25,MATCH('Cash Flows - Market'!EI$2,Inputs!$L$15:$L$25))/12),0)</f>
        <v>0</v>
      </c>
      <c r="EJ39" s="383" t="n">
        <f aca="false">IFERROR(EI39*(1+INDEX(Inputs!$P$15:$P$25,MATCH('Cash Flows - Market'!EJ$2,Inputs!$L$15:$L$25))/12),0)</f>
        <v>0</v>
      </c>
      <c r="EK39" s="383" t="n">
        <f aca="false">IFERROR(EJ39*(1+INDEX(Inputs!$P$15:$P$25,MATCH('Cash Flows - Market'!EK$2,Inputs!$L$15:$L$25))/12),0)</f>
        <v>0</v>
      </c>
      <c r="EL39" s="383" t="n">
        <f aca="false">IFERROR(EK39*(1+INDEX(Inputs!$P$15:$P$25,MATCH('Cash Flows - Market'!EL$2,Inputs!$L$15:$L$25))/12),0)</f>
        <v>0</v>
      </c>
      <c r="EM39" s="383" t="n">
        <f aca="false">IFERROR(EL39*(1+INDEX(Inputs!$P$15:$P$25,MATCH('Cash Flows - Market'!EM$2,Inputs!$L$15:$L$25))/12),0)</f>
        <v>0</v>
      </c>
      <c r="EN39" s="383" t="n">
        <f aca="false">IFERROR(EM39*(1+INDEX(Inputs!$P$15:$P$25,MATCH('Cash Flows - Market'!EN$2,Inputs!$L$15:$L$25))/12),0)</f>
        <v>0</v>
      </c>
      <c r="EO39" s="383" t="n">
        <f aca="false">IFERROR(EN39*(1+INDEX(Inputs!$P$15:$P$25,MATCH('Cash Flows - Market'!EO$2,Inputs!$L$15:$L$25))/12),0)</f>
        <v>0</v>
      </c>
      <c r="EP39" s="383" t="n">
        <f aca="false">IFERROR(EO39*(1+INDEX(Inputs!$P$15:$P$25,MATCH('Cash Flows - Market'!EP$2,Inputs!$L$15:$L$25))/12),0)</f>
        <v>0</v>
      </c>
      <c r="EQ39" s="383" t="n">
        <f aca="false">IFERROR(EP39*(1+INDEX(Inputs!$P$15:$P$25,MATCH('Cash Flows - Market'!EQ$2,Inputs!$L$15:$L$25))/12),0)</f>
        <v>0</v>
      </c>
      <c r="ER39" s="383" t="n">
        <f aca="false">IFERROR(EQ39*(1+INDEX(Inputs!$P$15:$P$25,MATCH('Cash Flows - Market'!ER$2,Inputs!$L$15:$L$25))/12),0)</f>
        <v>0</v>
      </c>
      <c r="ES39" s="383" t="n">
        <f aca="false">IFERROR(ER39*(1+INDEX(Inputs!$P$15:$P$25,MATCH('Cash Flows - Market'!ES$2,Inputs!$L$15:$L$25))/12),0)</f>
        <v>0</v>
      </c>
      <c r="ET39" s="383" t="n">
        <f aca="false">IFERROR(ES39*(1+INDEX(Inputs!$P$15:$P$25,MATCH('Cash Flows - Market'!ET$2,Inputs!$L$15:$L$25))/12),0)</f>
        <v>0</v>
      </c>
      <c r="EU39" s="383" t="n">
        <f aca="false">IFERROR(ET39*(1+INDEX(Inputs!$P$15:$P$25,MATCH('Cash Flows - Market'!EU$2,Inputs!$L$15:$L$25))/12),0)</f>
        <v>0</v>
      </c>
      <c r="EV39" s="383" t="n">
        <f aca="false">IFERROR(EU39*(1+INDEX(Inputs!$P$15:$P$25,MATCH('Cash Flows - Market'!EV$2,Inputs!$L$15:$L$25))/12),0)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0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Market'!V$2,Inputs!$L$15:$L$25))/12),0)</f>
        <v>0</v>
      </c>
      <c r="W40" s="383" t="n">
        <f aca="false">IFERROR(V40*(1+INDEX(Inputs!$P$15:$P$25,MATCH('Cash Flows - Market'!W$2,Inputs!$L$15:$L$25))/12),0)</f>
        <v>0</v>
      </c>
      <c r="X40" s="383" t="n">
        <f aca="false">IFERROR(W40*(1+INDEX(Inputs!$P$15:$P$25,MATCH('Cash Flows - Market'!X$2,Inputs!$L$15:$L$25))/12),0)</f>
        <v>0</v>
      </c>
      <c r="Y40" s="383" t="n">
        <f aca="false">IFERROR(X40*(1+INDEX(Inputs!$P$15:$P$25,MATCH('Cash Flows - Market'!Y$2,Inputs!$L$15:$L$25))/12),0)</f>
        <v>0</v>
      </c>
      <c r="Z40" s="383" t="n">
        <f aca="false">IFERROR(Y40*(1+INDEX(Inputs!$P$15:$P$25,MATCH('Cash Flows - Market'!Z$2,Inputs!$L$15:$L$25))/12),0)</f>
        <v>0</v>
      </c>
      <c r="AA40" s="383" t="n">
        <f aca="false">IFERROR(Z40*(1+INDEX(Inputs!$P$15:$P$25,MATCH('Cash Flows - Market'!AA$2,Inputs!$L$15:$L$25))/12),0)</f>
        <v>0</v>
      </c>
      <c r="AB40" s="383" t="n">
        <f aca="false">IFERROR(AA40*(1+INDEX(Inputs!$P$15:$P$25,MATCH('Cash Flows - Market'!AB$2,Inputs!$L$15:$L$25))/12),0)</f>
        <v>0</v>
      </c>
      <c r="AC40" s="383" t="n">
        <f aca="false">IFERROR(AB40*(1+INDEX(Inputs!$P$15:$P$25,MATCH('Cash Flows - Market'!AC$2,Inputs!$L$15:$L$25))/12),0)</f>
        <v>0</v>
      </c>
      <c r="AD40" s="383" t="n">
        <f aca="false">IFERROR(AC40*(1+INDEX(Inputs!$P$15:$P$25,MATCH('Cash Flows - Market'!AD$2,Inputs!$L$15:$L$25))/12),0)</f>
        <v>0</v>
      </c>
      <c r="AE40" s="383" t="n">
        <f aca="false">IFERROR(AD40*(1+INDEX(Inputs!$P$15:$P$25,MATCH('Cash Flows - Market'!AE$2,Inputs!$L$15:$L$25))/12),0)</f>
        <v>0</v>
      </c>
      <c r="AF40" s="383" t="n">
        <f aca="false">IFERROR(AE40*(1+INDEX(Inputs!$P$15:$P$25,MATCH('Cash Flows - Market'!AF$2,Inputs!$L$15:$L$25))/12),0)</f>
        <v>0</v>
      </c>
      <c r="AG40" s="383" t="n">
        <f aca="false">IFERROR(AF40*(1+INDEX(Inputs!$P$15:$P$25,MATCH('Cash Flows - Market'!AG$2,Inputs!$L$15:$L$25))/12),0)</f>
        <v>0</v>
      </c>
      <c r="AH40" s="383" t="n">
        <f aca="false">IFERROR(AG40*(1+INDEX(Inputs!$P$15:$P$25,MATCH('Cash Flows - Market'!AH$2,Inputs!$L$15:$L$25))/12),0)</f>
        <v>0</v>
      </c>
      <c r="AI40" s="383" t="n">
        <f aca="false">IFERROR(AH40*(1+INDEX(Inputs!$P$15:$P$25,MATCH('Cash Flows - Market'!AI$2,Inputs!$L$15:$L$25))/12),0)</f>
        <v>0</v>
      </c>
      <c r="AJ40" s="383" t="n">
        <f aca="false">IFERROR(AI40*(1+INDEX(Inputs!$P$15:$P$25,MATCH('Cash Flows - Market'!AJ$2,Inputs!$L$15:$L$25))/12),0)</f>
        <v>0</v>
      </c>
      <c r="AK40" s="383" t="n">
        <f aca="false">IFERROR(AJ40*(1+INDEX(Inputs!$P$15:$P$25,MATCH('Cash Flows - Market'!AK$2,Inputs!$L$15:$L$25))/12),0)</f>
        <v>0</v>
      </c>
      <c r="AL40" s="383" t="n">
        <f aca="false">IFERROR(AK40*(1+INDEX(Inputs!$P$15:$P$25,MATCH('Cash Flows - Market'!AL$2,Inputs!$L$15:$L$25))/12),0)</f>
        <v>0</v>
      </c>
      <c r="AM40" s="383" t="n">
        <f aca="false">IFERROR(AL40*(1+INDEX(Inputs!$P$15:$P$25,MATCH('Cash Flows - Market'!AM$2,Inputs!$L$15:$L$25))/12),0)</f>
        <v>0</v>
      </c>
      <c r="AN40" s="383" t="n">
        <f aca="false">IFERROR(AM40*(1+INDEX(Inputs!$P$15:$P$25,MATCH('Cash Flows - Market'!AN$2,Inputs!$L$15:$L$25))/12),0)</f>
        <v>0</v>
      </c>
      <c r="AO40" s="383" t="n">
        <f aca="false">IFERROR(AN40*(1+INDEX(Inputs!$P$15:$P$25,MATCH('Cash Flows - Market'!AO$2,Inputs!$L$15:$L$25))/12),0)</f>
        <v>0</v>
      </c>
      <c r="AP40" s="383" t="n">
        <f aca="false">IFERROR(AO40*(1+INDEX(Inputs!$P$15:$P$25,MATCH('Cash Flows - Market'!AP$2,Inputs!$L$15:$L$25))/12),0)</f>
        <v>0</v>
      </c>
      <c r="AQ40" s="383" t="n">
        <f aca="false">IFERROR(AP40*(1+INDEX(Inputs!$P$15:$P$25,MATCH('Cash Flows - Market'!AQ$2,Inputs!$L$15:$L$25))/12),0)</f>
        <v>0</v>
      </c>
      <c r="AR40" s="383" t="n">
        <f aca="false">IFERROR(AQ40*(1+INDEX(Inputs!$P$15:$P$25,MATCH('Cash Flows - Market'!AR$2,Inputs!$L$15:$L$25))/12),0)</f>
        <v>0</v>
      </c>
      <c r="AS40" s="383" t="n">
        <f aca="false">IFERROR(AR40*(1+INDEX(Inputs!$P$15:$P$25,MATCH('Cash Flows - Market'!AS$2,Inputs!$L$15:$L$25))/12),0)</f>
        <v>0</v>
      </c>
      <c r="AT40" s="383" t="n">
        <f aca="false">IFERROR(AS40*(1+INDEX(Inputs!$P$15:$P$25,MATCH('Cash Flows - Market'!AT$2,Inputs!$L$15:$L$25))/12),0)</f>
        <v>0</v>
      </c>
      <c r="AU40" s="383" t="n">
        <f aca="false">IFERROR(AT40*(1+INDEX(Inputs!$P$15:$P$25,MATCH('Cash Flows - Market'!AU$2,Inputs!$L$15:$L$25))/12),0)</f>
        <v>0</v>
      </c>
      <c r="AV40" s="383" t="n">
        <f aca="false">IFERROR(AU40*(1+INDEX(Inputs!$P$15:$P$25,MATCH('Cash Flows - Market'!AV$2,Inputs!$L$15:$L$25))/12),0)</f>
        <v>0</v>
      </c>
      <c r="AW40" s="383" t="n">
        <f aca="false">IFERROR(AV40*(1+INDEX(Inputs!$P$15:$P$25,MATCH('Cash Flows - Market'!AW$2,Inputs!$L$15:$L$25))/12),0)</f>
        <v>0</v>
      </c>
      <c r="AX40" s="383" t="n">
        <f aca="false">IFERROR(AW40*(1+INDEX(Inputs!$P$15:$P$25,MATCH('Cash Flows - Market'!AX$2,Inputs!$L$15:$L$25))/12),0)</f>
        <v>0</v>
      </c>
      <c r="AY40" s="383" t="n">
        <f aca="false">IFERROR(AX40*(1+INDEX(Inputs!$P$15:$P$25,MATCH('Cash Flows - Market'!AY$2,Inputs!$L$15:$L$25))/12),0)</f>
        <v>0</v>
      </c>
      <c r="AZ40" s="383" t="n">
        <f aca="false">IFERROR(AY40*(1+INDEX(Inputs!$P$15:$P$25,MATCH('Cash Flows - Market'!AZ$2,Inputs!$L$15:$L$25))/12),0)</f>
        <v>0</v>
      </c>
      <c r="BA40" s="383" t="n">
        <f aca="false">IFERROR(AZ40*(1+INDEX(Inputs!$P$15:$P$25,MATCH('Cash Flows - Market'!BA$2,Inputs!$L$15:$L$25))/12),0)</f>
        <v>0</v>
      </c>
      <c r="BB40" s="383" t="n">
        <f aca="false">IFERROR(BA40*(1+INDEX(Inputs!$P$15:$P$25,MATCH('Cash Flows - Market'!BB$2,Inputs!$L$15:$L$25))/12),0)</f>
        <v>0</v>
      </c>
      <c r="BC40" s="383" t="n">
        <f aca="false">IFERROR(BB40*(1+INDEX(Inputs!$P$15:$P$25,MATCH('Cash Flows - Market'!BC$2,Inputs!$L$15:$L$25))/12),0)</f>
        <v>0</v>
      </c>
      <c r="BD40" s="383" t="n">
        <f aca="false">IFERROR(BC40*(1+INDEX(Inputs!$P$15:$P$25,MATCH('Cash Flows - Market'!BD$2,Inputs!$L$15:$L$25))/12),0)</f>
        <v>0</v>
      </c>
      <c r="BE40" s="383" t="n">
        <f aca="false">IFERROR(BD40*(1+INDEX(Inputs!$P$15:$P$25,MATCH('Cash Flows - Market'!BE$2,Inputs!$L$15:$L$25))/12),0)</f>
        <v>0</v>
      </c>
      <c r="BF40" s="383" t="n">
        <f aca="false">IFERROR(BE40*(1+INDEX(Inputs!$P$15:$P$25,MATCH('Cash Flows - Market'!BF$2,Inputs!$L$15:$L$25))/12),0)</f>
        <v>0</v>
      </c>
      <c r="BG40" s="383" t="n">
        <f aca="false">IFERROR(BF40*(1+INDEX(Inputs!$P$15:$P$25,MATCH('Cash Flows - Market'!BG$2,Inputs!$L$15:$L$25))/12),0)</f>
        <v>0</v>
      </c>
      <c r="BH40" s="383" t="n">
        <f aca="false">IFERROR(BG40*(1+INDEX(Inputs!$P$15:$P$25,MATCH('Cash Flows - Market'!BH$2,Inputs!$L$15:$L$25))/12),0)</f>
        <v>0</v>
      </c>
      <c r="BI40" s="383" t="n">
        <f aca="false">IFERROR(BH40*(1+INDEX(Inputs!$P$15:$P$25,MATCH('Cash Flows - Market'!BI$2,Inputs!$L$15:$L$25))/12),0)</f>
        <v>0</v>
      </c>
      <c r="BJ40" s="383" t="n">
        <f aca="false">IFERROR(BI40*(1+INDEX(Inputs!$P$15:$P$25,MATCH('Cash Flows - Market'!BJ$2,Inputs!$L$15:$L$25))/12),0)</f>
        <v>0</v>
      </c>
      <c r="BK40" s="383" t="n">
        <f aca="false">IFERROR(BJ40*(1+INDEX(Inputs!$P$15:$P$25,MATCH('Cash Flows - Market'!BK$2,Inputs!$L$15:$L$25))/12),0)</f>
        <v>0</v>
      </c>
      <c r="BL40" s="383" t="n">
        <f aca="false">IFERROR(BK40*(1+INDEX(Inputs!$P$15:$P$25,MATCH('Cash Flows - Market'!BL$2,Inputs!$L$15:$L$25))/12),0)</f>
        <v>0</v>
      </c>
      <c r="BM40" s="383" t="n">
        <f aca="false">IFERROR(BL40*(1+INDEX(Inputs!$P$15:$P$25,MATCH('Cash Flows - Market'!BM$2,Inputs!$L$15:$L$25))/12),0)</f>
        <v>0</v>
      </c>
      <c r="BN40" s="383" t="n">
        <f aca="false">IFERROR(BM40*(1+INDEX(Inputs!$P$15:$P$25,MATCH('Cash Flows - Market'!BN$2,Inputs!$L$15:$L$25))/12),0)</f>
        <v>0</v>
      </c>
      <c r="BO40" s="383" t="n">
        <f aca="false">IFERROR(BN40*(1+INDEX(Inputs!$P$15:$P$25,MATCH('Cash Flows - Market'!BO$2,Inputs!$L$15:$L$25))/12),0)</f>
        <v>0</v>
      </c>
      <c r="BP40" s="383" t="n">
        <f aca="false">IFERROR(BO40*(1+INDEX(Inputs!$P$15:$P$25,MATCH('Cash Flows - Market'!BP$2,Inputs!$L$15:$L$25))/12),0)</f>
        <v>0</v>
      </c>
      <c r="BQ40" s="383" t="n">
        <f aca="false">IFERROR(BP40*(1+INDEX(Inputs!$P$15:$P$25,MATCH('Cash Flows - Market'!BQ$2,Inputs!$L$15:$L$25))/12),0)</f>
        <v>0</v>
      </c>
      <c r="BR40" s="383" t="n">
        <f aca="false">IFERROR(BQ40*(1+INDEX(Inputs!$P$15:$P$25,MATCH('Cash Flows - Market'!BR$2,Inputs!$L$15:$L$25))/12),0)</f>
        <v>0</v>
      </c>
      <c r="BS40" s="383" t="n">
        <f aca="false">IFERROR(BR40*(1+INDEX(Inputs!$P$15:$P$25,MATCH('Cash Flows - Market'!BS$2,Inputs!$L$15:$L$25))/12),0)</f>
        <v>0</v>
      </c>
      <c r="BT40" s="383" t="n">
        <f aca="false">IFERROR(BS40*(1+INDEX(Inputs!$P$15:$P$25,MATCH('Cash Flows - Market'!BT$2,Inputs!$L$15:$L$25))/12),0)</f>
        <v>0</v>
      </c>
      <c r="BU40" s="383" t="n">
        <f aca="false">IFERROR(BT40*(1+INDEX(Inputs!$P$15:$P$25,MATCH('Cash Flows - Market'!BU$2,Inputs!$L$15:$L$25))/12),0)</f>
        <v>0</v>
      </c>
      <c r="BV40" s="383" t="n">
        <f aca="false">IFERROR(BU40*(1+INDEX(Inputs!$P$15:$P$25,MATCH('Cash Flows - Market'!BV$2,Inputs!$L$15:$L$25))/12),0)</f>
        <v>0</v>
      </c>
      <c r="BW40" s="383" t="n">
        <f aca="false">IFERROR(BV40*(1+INDEX(Inputs!$P$15:$P$25,MATCH('Cash Flows - Market'!BW$2,Inputs!$L$15:$L$25))/12),0)</f>
        <v>0</v>
      </c>
      <c r="BX40" s="383" t="n">
        <f aca="false">IFERROR(BW40*(1+INDEX(Inputs!$P$15:$P$25,MATCH('Cash Flows - Market'!BX$2,Inputs!$L$15:$L$25))/12),0)</f>
        <v>0</v>
      </c>
      <c r="BY40" s="383" t="n">
        <f aca="false">IFERROR(BX40*(1+INDEX(Inputs!$P$15:$P$25,MATCH('Cash Flows - Market'!BY$2,Inputs!$L$15:$L$25))/12),0)</f>
        <v>0</v>
      </c>
      <c r="BZ40" s="383" t="n">
        <f aca="false">IFERROR(BY40*(1+INDEX(Inputs!$P$15:$P$25,MATCH('Cash Flows - Market'!BZ$2,Inputs!$L$15:$L$25))/12),0)</f>
        <v>0</v>
      </c>
      <c r="CA40" s="383" t="n">
        <f aca="false">IFERROR(BZ40*(1+INDEX(Inputs!$P$15:$P$25,MATCH('Cash Flows - Market'!CA$2,Inputs!$L$15:$L$25))/12),0)</f>
        <v>0</v>
      </c>
      <c r="CB40" s="383" t="n">
        <f aca="false">IFERROR(CA40*(1+INDEX(Inputs!$P$15:$P$25,MATCH('Cash Flows - Market'!CB$2,Inputs!$L$15:$L$25))/12),0)</f>
        <v>0</v>
      </c>
      <c r="CC40" s="383" t="n">
        <f aca="false">IFERROR(CB40*(1+INDEX(Inputs!$P$15:$P$25,MATCH('Cash Flows - Market'!CC$2,Inputs!$L$15:$L$25))/12),0)</f>
        <v>0</v>
      </c>
      <c r="CD40" s="383" t="n">
        <f aca="false">IFERROR(CC40*(1+INDEX(Inputs!$P$15:$P$25,MATCH('Cash Flows - Market'!CD$2,Inputs!$L$15:$L$25))/12),0)</f>
        <v>0</v>
      </c>
      <c r="CE40" s="383" t="n">
        <f aca="false">IFERROR(CD40*(1+INDEX(Inputs!$P$15:$P$25,MATCH('Cash Flows - Market'!CE$2,Inputs!$L$15:$L$25))/12),0)</f>
        <v>0</v>
      </c>
      <c r="CF40" s="383" t="n">
        <f aca="false">IFERROR(CE40*(1+INDEX(Inputs!$P$15:$P$25,MATCH('Cash Flows - Market'!CF$2,Inputs!$L$15:$L$25))/12),0)</f>
        <v>0</v>
      </c>
      <c r="CG40" s="383" t="n">
        <f aca="false">IFERROR(CF40*(1+INDEX(Inputs!$P$15:$P$25,MATCH('Cash Flows - Market'!CG$2,Inputs!$L$15:$L$25))/12),0)</f>
        <v>0</v>
      </c>
      <c r="CH40" s="383" t="n">
        <f aca="false">IFERROR(CG40*(1+INDEX(Inputs!$P$15:$P$25,MATCH('Cash Flows - Market'!CH$2,Inputs!$L$15:$L$25))/12),0)</f>
        <v>0</v>
      </c>
      <c r="CI40" s="383" t="n">
        <f aca="false">IFERROR(CH40*(1+INDEX(Inputs!$P$15:$P$25,MATCH('Cash Flows - Market'!CI$2,Inputs!$L$15:$L$25))/12),0)</f>
        <v>0</v>
      </c>
      <c r="CJ40" s="383" t="n">
        <f aca="false">IFERROR(CI40*(1+INDEX(Inputs!$P$15:$P$25,MATCH('Cash Flows - Market'!CJ$2,Inputs!$L$15:$L$25))/12),0)</f>
        <v>0</v>
      </c>
      <c r="CK40" s="383" t="n">
        <f aca="false">IFERROR(CJ40*(1+INDEX(Inputs!$P$15:$P$25,MATCH('Cash Flows - Market'!CK$2,Inputs!$L$15:$L$25))/12),0)</f>
        <v>0</v>
      </c>
      <c r="CL40" s="383" t="n">
        <f aca="false">IFERROR(CK40*(1+INDEX(Inputs!$P$15:$P$25,MATCH('Cash Flows - Market'!CL$2,Inputs!$L$15:$L$25))/12),0)</f>
        <v>0</v>
      </c>
      <c r="CM40" s="383" t="n">
        <f aca="false">IFERROR(CL40*(1+INDEX(Inputs!$P$15:$P$25,MATCH('Cash Flows - Market'!CM$2,Inputs!$L$15:$L$25))/12),0)</f>
        <v>0</v>
      </c>
      <c r="CN40" s="383" t="n">
        <f aca="false">IFERROR(CM40*(1+INDEX(Inputs!$P$15:$P$25,MATCH('Cash Flows - Market'!CN$2,Inputs!$L$15:$L$25))/12),0)</f>
        <v>0</v>
      </c>
      <c r="CO40" s="383" t="n">
        <f aca="false">IFERROR(CN40*(1+INDEX(Inputs!$P$15:$P$25,MATCH('Cash Flows - Market'!CO$2,Inputs!$L$15:$L$25))/12),0)</f>
        <v>0</v>
      </c>
      <c r="CP40" s="383" t="n">
        <f aca="false">IFERROR(CO40*(1+INDEX(Inputs!$P$15:$P$25,MATCH('Cash Flows - Market'!CP$2,Inputs!$L$15:$L$25))/12),0)</f>
        <v>0</v>
      </c>
      <c r="CQ40" s="383" t="n">
        <f aca="false">IFERROR(CP40*(1+INDEX(Inputs!$P$15:$P$25,MATCH('Cash Flows - Market'!CQ$2,Inputs!$L$15:$L$25))/12),0)</f>
        <v>0</v>
      </c>
      <c r="CR40" s="383" t="n">
        <f aca="false">IFERROR(CQ40*(1+INDEX(Inputs!$P$15:$P$25,MATCH('Cash Flows - Market'!CR$2,Inputs!$L$15:$L$25))/12),0)</f>
        <v>0</v>
      </c>
      <c r="CS40" s="383" t="n">
        <f aca="false">IFERROR(CR40*(1+INDEX(Inputs!$P$15:$P$25,MATCH('Cash Flows - Market'!CS$2,Inputs!$L$15:$L$25))/12),0)</f>
        <v>0</v>
      </c>
      <c r="CT40" s="383" t="n">
        <f aca="false">IFERROR(CS40*(1+INDEX(Inputs!$P$15:$P$25,MATCH('Cash Flows - Market'!CT$2,Inputs!$L$15:$L$25))/12),0)</f>
        <v>0</v>
      </c>
      <c r="CU40" s="383" t="n">
        <f aca="false">IFERROR(CT40*(1+INDEX(Inputs!$P$15:$P$25,MATCH('Cash Flows - Market'!CU$2,Inputs!$L$15:$L$25))/12),0)</f>
        <v>0</v>
      </c>
      <c r="CV40" s="383" t="n">
        <f aca="false">IFERROR(CU40*(1+INDEX(Inputs!$P$15:$P$25,MATCH('Cash Flows - Market'!CV$2,Inputs!$L$15:$L$25))/12),0)</f>
        <v>0</v>
      </c>
      <c r="CW40" s="383" t="n">
        <f aca="false">IFERROR(CV40*(1+INDEX(Inputs!$P$15:$P$25,MATCH('Cash Flows - Market'!CW$2,Inputs!$L$15:$L$25))/12),0)</f>
        <v>0</v>
      </c>
      <c r="CX40" s="383" t="n">
        <f aca="false">IFERROR(CW40*(1+INDEX(Inputs!$P$15:$P$25,MATCH('Cash Flows - Market'!CX$2,Inputs!$L$15:$L$25))/12),0)</f>
        <v>0</v>
      </c>
      <c r="CY40" s="383" t="n">
        <f aca="false">IFERROR(CX40*(1+INDEX(Inputs!$P$15:$P$25,MATCH('Cash Flows - Market'!CY$2,Inputs!$L$15:$L$25))/12),0)</f>
        <v>0</v>
      </c>
      <c r="CZ40" s="383" t="n">
        <f aca="false">IFERROR(CY40*(1+INDEX(Inputs!$P$15:$P$25,MATCH('Cash Flows - Market'!CZ$2,Inputs!$L$15:$L$25))/12),0)</f>
        <v>0</v>
      </c>
      <c r="DA40" s="383" t="n">
        <f aca="false">IFERROR(CZ40*(1+INDEX(Inputs!$P$15:$P$25,MATCH('Cash Flows - Market'!DA$2,Inputs!$L$15:$L$25))/12),0)</f>
        <v>0</v>
      </c>
      <c r="DB40" s="383" t="n">
        <f aca="false">IFERROR(DA40*(1+INDEX(Inputs!$P$15:$P$25,MATCH('Cash Flows - Market'!DB$2,Inputs!$L$15:$L$25))/12),0)</f>
        <v>0</v>
      </c>
      <c r="DC40" s="383" t="n">
        <f aca="false">IFERROR(DB40*(1+INDEX(Inputs!$P$15:$P$25,MATCH('Cash Flows - Market'!DC$2,Inputs!$L$15:$L$25))/12),0)</f>
        <v>0</v>
      </c>
      <c r="DD40" s="383" t="n">
        <f aca="false">IFERROR(DC40*(1+INDEX(Inputs!$P$15:$P$25,MATCH('Cash Flows - Market'!DD$2,Inputs!$L$15:$L$25))/12),0)</f>
        <v>0</v>
      </c>
      <c r="DE40" s="383" t="n">
        <f aca="false">IFERROR(DD40*(1+INDEX(Inputs!$P$15:$P$25,MATCH('Cash Flows - Market'!DE$2,Inputs!$L$15:$L$25))/12),0)</f>
        <v>0</v>
      </c>
      <c r="DF40" s="383" t="n">
        <f aca="false">IFERROR(DE40*(1+INDEX(Inputs!$P$15:$P$25,MATCH('Cash Flows - Market'!DF$2,Inputs!$L$15:$L$25))/12),0)</f>
        <v>0</v>
      </c>
      <c r="DG40" s="383" t="n">
        <f aca="false">IFERROR(DF40*(1+INDEX(Inputs!$P$15:$P$25,MATCH('Cash Flows - Market'!DG$2,Inputs!$L$15:$L$25))/12),0)</f>
        <v>0</v>
      </c>
      <c r="DH40" s="383" t="n">
        <f aca="false">IFERROR(DG40*(1+INDEX(Inputs!$P$15:$P$25,MATCH('Cash Flows - Market'!DH$2,Inputs!$L$15:$L$25))/12),0)</f>
        <v>0</v>
      </c>
      <c r="DI40" s="383" t="n">
        <f aca="false">IFERROR(DH40*(1+INDEX(Inputs!$P$15:$P$25,MATCH('Cash Flows - Market'!DI$2,Inputs!$L$15:$L$25))/12),0)</f>
        <v>0</v>
      </c>
      <c r="DJ40" s="383" t="n">
        <f aca="false">IFERROR(DI40*(1+INDEX(Inputs!$P$15:$P$25,MATCH('Cash Flows - Market'!DJ$2,Inputs!$L$15:$L$25))/12),0)</f>
        <v>0</v>
      </c>
      <c r="DK40" s="383" t="n">
        <f aca="false">IFERROR(DJ40*(1+INDEX(Inputs!$P$15:$P$25,MATCH('Cash Flows - Market'!DK$2,Inputs!$L$15:$L$25))/12),0)</f>
        <v>0</v>
      </c>
      <c r="DL40" s="383" t="n">
        <f aca="false">IFERROR(DK40*(1+INDEX(Inputs!$P$15:$P$25,MATCH('Cash Flows - Market'!DL$2,Inputs!$L$15:$L$25))/12),0)</f>
        <v>0</v>
      </c>
      <c r="DM40" s="383" t="n">
        <f aca="false">IFERROR(DL40*(1+INDEX(Inputs!$P$15:$P$25,MATCH('Cash Flows - Market'!DM$2,Inputs!$L$15:$L$25))/12),0)</f>
        <v>0</v>
      </c>
      <c r="DN40" s="383" t="n">
        <f aca="false">IFERROR(DM40*(1+INDEX(Inputs!$P$15:$P$25,MATCH('Cash Flows - Market'!DN$2,Inputs!$L$15:$L$25))/12),0)</f>
        <v>0</v>
      </c>
      <c r="DO40" s="383" t="n">
        <f aca="false">IFERROR(DN40*(1+INDEX(Inputs!$P$15:$P$25,MATCH('Cash Flows - Market'!DO$2,Inputs!$L$15:$L$25))/12),0)</f>
        <v>0</v>
      </c>
      <c r="DP40" s="383" t="n">
        <f aca="false">IFERROR(DO40*(1+INDEX(Inputs!$P$15:$P$25,MATCH('Cash Flows - Market'!DP$2,Inputs!$L$15:$L$25))/12),0)</f>
        <v>0</v>
      </c>
      <c r="DQ40" s="383" t="n">
        <f aca="false">IFERROR(DP40*(1+INDEX(Inputs!$P$15:$P$25,MATCH('Cash Flows - Market'!DQ$2,Inputs!$L$15:$L$25))/12),0)</f>
        <v>0</v>
      </c>
      <c r="DR40" s="383" t="n">
        <f aca="false">IFERROR(DQ40*(1+INDEX(Inputs!$P$15:$P$25,MATCH('Cash Flows - Market'!DR$2,Inputs!$L$15:$L$25))/12),0)</f>
        <v>0</v>
      </c>
      <c r="DS40" s="383" t="n">
        <f aca="false">IFERROR(DR40*(1+INDEX(Inputs!$P$15:$P$25,MATCH('Cash Flows - Market'!DS$2,Inputs!$L$15:$L$25))/12),0)</f>
        <v>0</v>
      </c>
      <c r="DT40" s="383" t="n">
        <f aca="false">IFERROR(DS40*(1+INDEX(Inputs!$P$15:$P$25,MATCH('Cash Flows - Market'!DT$2,Inputs!$L$15:$L$25))/12),0)</f>
        <v>0</v>
      </c>
      <c r="DU40" s="383" t="n">
        <f aca="false">IFERROR(DT40*(1+INDEX(Inputs!$P$15:$P$25,MATCH('Cash Flows - Market'!DU$2,Inputs!$L$15:$L$25))/12),0)</f>
        <v>0</v>
      </c>
      <c r="DV40" s="383" t="n">
        <f aca="false">IFERROR(DU40*(1+INDEX(Inputs!$P$15:$P$25,MATCH('Cash Flows - Market'!DV$2,Inputs!$L$15:$L$25))/12),0)</f>
        <v>0</v>
      </c>
      <c r="DW40" s="383" t="n">
        <f aca="false">IFERROR(DV40*(1+INDEX(Inputs!$P$15:$P$25,MATCH('Cash Flows - Market'!DW$2,Inputs!$L$15:$L$25))/12),0)</f>
        <v>0</v>
      </c>
      <c r="DX40" s="383" t="n">
        <f aca="false">IFERROR(DW40*(1+INDEX(Inputs!$P$15:$P$25,MATCH('Cash Flows - Market'!DX$2,Inputs!$L$15:$L$25))/12),0)</f>
        <v>0</v>
      </c>
      <c r="DY40" s="383" t="n">
        <f aca="false">IFERROR(DX40*(1+INDEX(Inputs!$P$15:$P$25,MATCH('Cash Flows - Market'!DY$2,Inputs!$L$15:$L$25))/12),0)</f>
        <v>0</v>
      </c>
      <c r="DZ40" s="383" t="n">
        <f aca="false">IFERROR(DY40*(1+INDEX(Inputs!$P$15:$P$25,MATCH('Cash Flows - Market'!DZ$2,Inputs!$L$15:$L$25))/12),0)</f>
        <v>0</v>
      </c>
      <c r="EA40" s="383" t="n">
        <f aca="false">IFERROR(DZ40*(1+INDEX(Inputs!$P$15:$P$25,MATCH('Cash Flows - Market'!EA$2,Inputs!$L$15:$L$25))/12),0)</f>
        <v>0</v>
      </c>
      <c r="EB40" s="383" t="n">
        <f aca="false">IFERROR(EA40*(1+INDEX(Inputs!$P$15:$P$25,MATCH('Cash Flows - Market'!EB$2,Inputs!$L$15:$L$25))/12),0)</f>
        <v>0</v>
      </c>
      <c r="EC40" s="383" t="n">
        <f aca="false">IFERROR(EB40*(1+INDEX(Inputs!$P$15:$P$25,MATCH('Cash Flows - Market'!EC$2,Inputs!$L$15:$L$25))/12),0)</f>
        <v>0</v>
      </c>
      <c r="ED40" s="383" t="n">
        <f aca="false">IFERROR(EC40*(1+INDEX(Inputs!$P$15:$P$25,MATCH('Cash Flows - Market'!ED$2,Inputs!$L$15:$L$25))/12),0)</f>
        <v>0</v>
      </c>
      <c r="EE40" s="383" t="n">
        <f aca="false">IFERROR(ED40*(1+INDEX(Inputs!$P$15:$P$25,MATCH('Cash Flows - Market'!EE$2,Inputs!$L$15:$L$25))/12),0)</f>
        <v>0</v>
      </c>
      <c r="EF40" s="383" t="n">
        <f aca="false">IFERROR(EE40*(1+INDEX(Inputs!$P$15:$P$25,MATCH('Cash Flows - Market'!EF$2,Inputs!$L$15:$L$25))/12),0)</f>
        <v>0</v>
      </c>
      <c r="EG40" s="383" t="n">
        <f aca="false">IFERROR(EF40*(1+INDEX(Inputs!$P$15:$P$25,MATCH('Cash Flows - Market'!EG$2,Inputs!$L$15:$L$25))/12),0)</f>
        <v>0</v>
      </c>
      <c r="EH40" s="383" t="n">
        <f aca="false">IFERROR(EG40*(1+INDEX(Inputs!$P$15:$P$25,MATCH('Cash Flows - Market'!EH$2,Inputs!$L$15:$L$25))/12),0)</f>
        <v>0</v>
      </c>
      <c r="EI40" s="383" t="n">
        <f aca="false">IFERROR(EH40*(1+INDEX(Inputs!$P$15:$P$25,MATCH('Cash Flows - Market'!EI$2,Inputs!$L$15:$L$25))/12),0)</f>
        <v>0</v>
      </c>
      <c r="EJ40" s="383" t="n">
        <f aca="false">IFERROR(EI40*(1+INDEX(Inputs!$P$15:$P$25,MATCH('Cash Flows - Market'!EJ$2,Inputs!$L$15:$L$25))/12),0)</f>
        <v>0</v>
      </c>
      <c r="EK40" s="383" t="n">
        <f aca="false">IFERROR(EJ40*(1+INDEX(Inputs!$P$15:$P$25,MATCH('Cash Flows - Market'!EK$2,Inputs!$L$15:$L$25))/12),0)</f>
        <v>0</v>
      </c>
      <c r="EL40" s="383" t="n">
        <f aca="false">IFERROR(EK40*(1+INDEX(Inputs!$P$15:$P$25,MATCH('Cash Flows - Market'!EL$2,Inputs!$L$15:$L$25))/12),0)</f>
        <v>0</v>
      </c>
      <c r="EM40" s="383" t="n">
        <f aca="false">IFERROR(EL40*(1+INDEX(Inputs!$P$15:$P$25,MATCH('Cash Flows - Market'!EM$2,Inputs!$L$15:$L$25))/12),0)</f>
        <v>0</v>
      </c>
      <c r="EN40" s="383" t="n">
        <f aca="false">IFERROR(EM40*(1+INDEX(Inputs!$P$15:$P$25,MATCH('Cash Flows - Market'!EN$2,Inputs!$L$15:$L$25))/12),0)</f>
        <v>0</v>
      </c>
      <c r="EO40" s="383" t="n">
        <f aca="false">IFERROR(EN40*(1+INDEX(Inputs!$P$15:$P$25,MATCH('Cash Flows - Market'!EO$2,Inputs!$L$15:$L$25))/12),0)</f>
        <v>0</v>
      </c>
      <c r="EP40" s="383" t="n">
        <f aca="false">IFERROR(EO40*(1+INDEX(Inputs!$P$15:$P$25,MATCH('Cash Flows - Market'!EP$2,Inputs!$L$15:$L$25))/12),0)</f>
        <v>0</v>
      </c>
      <c r="EQ40" s="383" t="n">
        <f aca="false">IFERROR(EP40*(1+INDEX(Inputs!$P$15:$P$25,MATCH('Cash Flows - Market'!EQ$2,Inputs!$L$15:$L$25))/12),0)</f>
        <v>0</v>
      </c>
      <c r="ER40" s="383" t="n">
        <f aca="false">IFERROR(EQ40*(1+INDEX(Inputs!$P$15:$P$25,MATCH('Cash Flows - Market'!ER$2,Inputs!$L$15:$L$25))/12),0)</f>
        <v>0</v>
      </c>
      <c r="ES40" s="383" t="n">
        <f aca="false">IFERROR(ER40*(1+INDEX(Inputs!$P$15:$P$25,MATCH('Cash Flows - Market'!ES$2,Inputs!$L$15:$L$25))/12),0)</f>
        <v>0</v>
      </c>
      <c r="ET40" s="383" t="n">
        <f aca="false">IFERROR(ES40*(1+INDEX(Inputs!$P$15:$P$25,MATCH('Cash Flows - Market'!ET$2,Inputs!$L$15:$L$25))/12),0)</f>
        <v>0</v>
      </c>
      <c r="EU40" s="383" t="n">
        <f aca="false">IFERROR(ET40*(1+INDEX(Inputs!$P$15:$P$25,MATCH('Cash Flows - Market'!EU$2,Inputs!$L$15:$L$25))/12),0)</f>
        <v>0</v>
      </c>
      <c r="EV40" s="383" t="n">
        <f aca="false">IFERROR(EU40*(1+INDEX(Inputs!$P$15:$P$25,MATCH('Cash Flows - Market'!EV$2,Inputs!$L$15:$L$25))/12),0)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0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Market'!V$2,Inputs!$L$15:$L$25))/12),0)</f>
        <v>0</v>
      </c>
      <c r="W41" s="383" t="n">
        <f aca="false">IFERROR(V41*(1+INDEX(Inputs!$P$15:$P$25,MATCH('Cash Flows - Market'!W$2,Inputs!$L$15:$L$25))/12),0)</f>
        <v>0</v>
      </c>
      <c r="X41" s="383" t="n">
        <f aca="false">IFERROR(W41*(1+INDEX(Inputs!$P$15:$P$25,MATCH('Cash Flows - Market'!X$2,Inputs!$L$15:$L$25))/12),0)</f>
        <v>0</v>
      </c>
      <c r="Y41" s="383" t="n">
        <f aca="false">IFERROR(X41*(1+INDEX(Inputs!$P$15:$P$25,MATCH('Cash Flows - Market'!Y$2,Inputs!$L$15:$L$25))/12),0)</f>
        <v>0</v>
      </c>
      <c r="Z41" s="383" t="n">
        <f aca="false">IFERROR(Y41*(1+INDEX(Inputs!$P$15:$P$25,MATCH('Cash Flows - Market'!Z$2,Inputs!$L$15:$L$25))/12),0)</f>
        <v>0</v>
      </c>
      <c r="AA41" s="383" t="n">
        <f aca="false">IFERROR(Z41*(1+INDEX(Inputs!$P$15:$P$25,MATCH('Cash Flows - Market'!AA$2,Inputs!$L$15:$L$25))/12),0)</f>
        <v>0</v>
      </c>
      <c r="AB41" s="383" t="n">
        <f aca="false">IFERROR(AA41*(1+INDEX(Inputs!$P$15:$P$25,MATCH('Cash Flows - Market'!AB$2,Inputs!$L$15:$L$25))/12),0)</f>
        <v>0</v>
      </c>
      <c r="AC41" s="383" t="n">
        <f aca="false">IFERROR(AB41*(1+INDEX(Inputs!$P$15:$P$25,MATCH('Cash Flows - Market'!AC$2,Inputs!$L$15:$L$25))/12),0)</f>
        <v>0</v>
      </c>
      <c r="AD41" s="383" t="n">
        <f aca="false">IFERROR(AC41*(1+INDEX(Inputs!$P$15:$P$25,MATCH('Cash Flows - Market'!AD$2,Inputs!$L$15:$L$25))/12),0)</f>
        <v>0</v>
      </c>
      <c r="AE41" s="383" t="n">
        <f aca="false">IFERROR(AD41*(1+INDEX(Inputs!$P$15:$P$25,MATCH('Cash Flows - Market'!AE$2,Inputs!$L$15:$L$25))/12),0)</f>
        <v>0</v>
      </c>
      <c r="AF41" s="383" t="n">
        <f aca="false">IFERROR(AE41*(1+INDEX(Inputs!$P$15:$P$25,MATCH('Cash Flows - Market'!AF$2,Inputs!$L$15:$L$25))/12),0)</f>
        <v>0</v>
      </c>
      <c r="AG41" s="383" t="n">
        <f aca="false">IFERROR(AF41*(1+INDEX(Inputs!$P$15:$P$25,MATCH('Cash Flows - Market'!AG$2,Inputs!$L$15:$L$25))/12),0)</f>
        <v>0</v>
      </c>
      <c r="AH41" s="383" t="n">
        <f aca="false">IFERROR(AG41*(1+INDEX(Inputs!$P$15:$P$25,MATCH('Cash Flows - Market'!AH$2,Inputs!$L$15:$L$25))/12),0)</f>
        <v>0</v>
      </c>
      <c r="AI41" s="383" t="n">
        <f aca="false">IFERROR(AH41*(1+INDEX(Inputs!$P$15:$P$25,MATCH('Cash Flows - Market'!AI$2,Inputs!$L$15:$L$25))/12),0)</f>
        <v>0</v>
      </c>
      <c r="AJ41" s="383" t="n">
        <f aca="false">IFERROR(AI41*(1+INDEX(Inputs!$P$15:$P$25,MATCH('Cash Flows - Market'!AJ$2,Inputs!$L$15:$L$25))/12),0)</f>
        <v>0</v>
      </c>
      <c r="AK41" s="383" t="n">
        <f aca="false">IFERROR(AJ41*(1+INDEX(Inputs!$P$15:$P$25,MATCH('Cash Flows - Market'!AK$2,Inputs!$L$15:$L$25))/12),0)</f>
        <v>0</v>
      </c>
      <c r="AL41" s="383" t="n">
        <f aca="false">IFERROR(AK41*(1+INDEX(Inputs!$P$15:$P$25,MATCH('Cash Flows - Market'!AL$2,Inputs!$L$15:$L$25))/12),0)</f>
        <v>0</v>
      </c>
      <c r="AM41" s="383" t="n">
        <f aca="false">IFERROR(AL41*(1+INDEX(Inputs!$P$15:$P$25,MATCH('Cash Flows - Market'!AM$2,Inputs!$L$15:$L$25))/12),0)</f>
        <v>0</v>
      </c>
      <c r="AN41" s="383" t="n">
        <f aca="false">IFERROR(AM41*(1+INDEX(Inputs!$P$15:$P$25,MATCH('Cash Flows - Market'!AN$2,Inputs!$L$15:$L$25))/12),0)</f>
        <v>0</v>
      </c>
      <c r="AO41" s="383" t="n">
        <f aca="false">IFERROR(AN41*(1+INDEX(Inputs!$P$15:$P$25,MATCH('Cash Flows - Market'!AO$2,Inputs!$L$15:$L$25))/12),0)</f>
        <v>0</v>
      </c>
      <c r="AP41" s="383" t="n">
        <f aca="false">IFERROR(AO41*(1+INDEX(Inputs!$P$15:$P$25,MATCH('Cash Flows - Market'!AP$2,Inputs!$L$15:$L$25))/12),0)</f>
        <v>0</v>
      </c>
      <c r="AQ41" s="383" t="n">
        <f aca="false">IFERROR(AP41*(1+INDEX(Inputs!$P$15:$P$25,MATCH('Cash Flows - Market'!AQ$2,Inputs!$L$15:$L$25))/12),0)</f>
        <v>0</v>
      </c>
      <c r="AR41" s="383" t="n">
        <f aca="false">IFERROR(AQ41*(1+INDEX(Inputs!$P$15:$P$25,MATCH('Cash Flows - Market'!AR$2,Inputs!$L$15:$L$25))/12),0)</f>
        <v>0</v>
      </c>
      <c r="AS41" s="383" t="n">
        <f aca="false">IFERROR(AR41*(1+INDEX(Inputs!$P$15:$P$25,MATCH('Cash Flows - Market'!AS$2,Inputs!$L$15:$L$25))/12),0)</f>
        <v>0</v>
      </c>
      <c r="AT41" s="383" t="n">
        <f aca="false">IFERROR(AS41*(1+INDEX(Inputs!$P$15:$P$25,MATCH('Cash Flows - Market'!AT$2,Inputs!$L$15:$L$25))/12),0)</f>
        <v>0</v>
      </c>
      <c r="AU41" s="383" t="n">
        <f aca="false">IFERROR(AT41*(1+INDEX(Inputs!$P$15:$P$25,MATCH('Cash Flows - Market'!AU$2,Inputs!$L$15:$L$25))/12),0)</f>
        <v>0</v>
      </c>
      <c r="AV41" s="383" t="n">
        <f aca="false">IFERROR(AU41*(1+INDEX(Inputs!$P$15:$P$25,MATCH('Cash Flows - Market'!AV$2,Inputs!$L$15:$L$25))/12),0)</f>
        <v>0</v>
      </c>
      <c r="AW41" s="383" t="n">
        <f aca="false">IFERROR(AV41*(1+INDEX(Inputs!$P$15:$P$25,MATCH('Cash Flows - Market'!AW$2,Inputs!$L$15:$L$25))/12),0)</f>
        <v>0</v>
      </c>
      <c r="AX41" s="383" t="n">
        <f aca="false">IFERROR(AW41*(1+INDEX(Inputs!$P$15:$P$25,MATCH('Cash Flows - Market'!AX$2,Inputs!$L$15:$L$25))/12),0)</f>
        <v>0</v>
      </c>
      <c r="AY41" s="383" t="n">
        <f aca="false">IFERROR(AX41*(1+INDEX(Inputs!$P$15:$P$25,MATCH('Cash Flows - Market'!AY$2,Inputs!$L$15:$L$25))/12),0)</f>
        <v>0</v>
      </c>
      <c r="AZ41" s="383" t="n">
        <f aca="false">IFERROR(AY41*(1+INDEX(Inputs!$P$15:$P$25,MATCH('Cash Flows - Market'!AZ$2,Inputs!$L$15:$L$25))/12),0)</f>
        <v>0</v>
      </c>
      <c r="BA41" s="383" t="n">
        <f aca="false">IFERROR(AZ41*(1+INDEX(Inputs!$P$15:$P$25,MATCH('Cash Flows - Market'!BA$2,Inputs!$L$15:$L$25))/12),0)</f>
        <v>0</v>
      </c>
      <c r="BB41" s="383" t="n">
        <f aca="false">IFERROR(BA41*(1+INDEX(Inputs!$P$15:$P$25,MATCH('Cash Flows - Market'!BB$2,Inputs!$L$15:$L$25))/12),0)</f>
        <v>0</v>
      </c>
      <c r="BC41" s="383" t="n">
        <f aca="false">IFERROR(BB41*(1+INDEX(Inputs!$P$15:$P$25,MATCH('Cash Flows - Market'!BC$2,Inputs!$L$15:$L$25))/12),0)</f>
        <v>0</v>
      </c>
      <c r="BD41" s="383" t="n">
        <f aca="false">IFERROR(BC41*(1+INDEX(Inputs!$P$15:$P$25,MATCH('Cash Flows - Market'!BD$2,Inputs!$L$15:$L$25))/12),0)</f>
        <v>0</v>
      </c>
      <c r="BE41" s="383" t="n">
        <f aca="false">IFERROR(BD41*(1+INDEX(Inputs!$P$15:$P$25,MATCH('Cash Flows - Market'!BE$2,Inputs!$L$15:$L$25))/12),0)</f>
        <v>0</v>
      </c>
      <c r="BF41" s="383" t="n">
        <f aca="false">IFERROR(BE41*(1+INDEX(Inputs!$P$15:$P$25,MATCH('Cash Flows - Market'!BF$2,Inputs!$L$15:$L$25))/12),0)</f>
        <v>0</v>
      </c>
      <c r="BG41" s="383" t="n">
        <f aca="false">IFERROR(BF41*(1+INDEX(Inputs!$P$15:$P$25,MATCH('Cash Flows - Market'!BG$2,Inputs!$L$15:$L$25))/12),0)</f>
        <v>0</v>
      </c>
      <c r="BH41" s="383" t="n">
        <f aca="false">IFERROR(BG41*(1+INDEX(Inputs!$P$15:$P$25,MATCH('Cash Flows - Market'!BH$2,Inputs!$L$15:$L$25))/12),0)</f>
        <v>0</v>
      </c>
      <c r="BI41" s="383" t="n">
        <f aca="false">IFERROR(BH41*(1+INDEX(Inputs!$P$15:$P$25,MATCH('Cash Flows - Market'!BI$2,Inputs!$L$15:$L$25))/12),0)</f>
        <v>0</v>
      </c>
      <c r="BJ41" s="383" t="n">
        <f aca="false">IFERROR(BI41*(1+INDEX(Inputs!$P$15:$P$25,MATCH('Cash Flows - Market'!BJ$2,Inputs!$L$15:$L$25))/12),0)</f>
        <v>0</v>
      </c>
      <c r="BK41" s="383" t="n">
        <f aca="false">IFERROR(BJ41*(1+INDEX(Inputs!$P$15:$P$25,MATCH('Cash Flows - Market'!BK$2,Inputs!$L$15:$L$25))/12),0)</f>
        <v>0</v>
      </c>
      <c r="BL41" s="383" t="n">
        <f aca="false">IFERROR(BK41*(1+INDEX(Inputs!$P$15:$P$25,MATCH('Cash Flows - Market'!BL$2,Inputs!$L$15:$L$25))/12),0)</f>
        <v>0</v>
      </c>
      <c r="BM41" s="383" t="n">
        <f aca="false">IFERROR(BL41*(1+INDEX(Inputs!$P$15:$P$25,MATCH('Cash Flows - Market'!BM$2,Inputs!$L$15:$L$25))/12),0)</f>
        <v>0</v>
      </c>
      <c r="BN41" s="383" t="n">
        <f aca="false">IFERROR(BM41*(1+INDEX(Inputs!$P$15:$P$25,MATCH('Cash Flows - Market'!BN$2,Inputs!$L$15:$L$25))/12),0)</f>
        <v>0</v>
      </c>
      <c r="BO41" s="383" t="n">
        <f aca="false">IFERROR(BN41*(1+INDEX(Inputs!$P$15:$P$25,MATCH('Cash Flows - Market'!BO$2,Inputs!$L$15:$L$25))/12),0)</f>
        <v>0</v>
      </c>
      <c r="BP41" s="383" t="n">
        <f aca="false">IFERROR(BO41*(1+INDEX(Inputs!$P$15:$P$25,MATCH('Cash Flows - Market'!BP$2,Inputs!$L$15:$L$25))/12),0)</f>
        <v>0</v>
      </c>
      <c r="BQ41" s="383" t="n">
        <f aca="false">IFERROR(BP41*(1+INDEX(Inputs!$P$15:$P$25,MATCH('Cash Flows - Market'!BQ$2,Inputs!$L$15:$L$25))/12),0)</f>
        <v>0</v>
      </c>
      <c r="BR41" s="383" t="n">
        <f aca="false">IFERROR(BQ41*(1+INDEX(Inputs!$P$15:$P$25,MATCH('Cash Flows - Market'!BR$2,Inputs!$L$15:$L$25))/12),0)</f>
        <v>0</v>
      </c>
      <c r="BS41" s="383" t="n">
        <f aca="false">IFERROR(BR41*(1+INDEX(Inputs!$P$15:$P$25,MATCH('Cash Flows - Market'!BS$2,Inputs!$L$15:$L$25))/12),0)</f>
        <v>0</v>
      </c>
      <c r="BT41" s="383" t="n">
        <f aca="false">IFERROR(BS41*(1+INDEX(Inputs!$P$15:$P$25,MATCH('Cash Flows - Market'!BT$2,Inputs!$L$15:$L$25))/12),0)</f>
        <v>0</v>
      </c>
      <c r="BU41" s="383" t="n">
        <f aca="false">IFERROR(BT41*(1+INDEX(Inputs!$P$15:$P$25,MATCH('Cash Flows - Market'!BU$2,Inputs!$L$15:$L$25))/12),0)</f>
        <v>0</v>
      </c>
      <c r="BV41" s="383" t="n">
        <f aca="false">IFERROR(BU41*(1+INDEX(Inputs!$P$15:$P$25,MATCH('Cash Flows - Market'!BV$2,Inputs!$L$15:$L$25))/12),0)</f>
        <v>0</v>
      </c>
      <c r="BW41" s="383" t="n">
        <f aca="false">IFERROR(BV41*(1+INDEX(Inputs!$P$15:$P$25,MATCH('Cash Flows - Market'!BW$2,Inputs!$L$15:$L$25))/12),0)</f>
        <v>0</v>
      </c>
      <c r="BX41" s="383" t="n">
        <f aca="false">IFERROR(BW41*(1+INDEX(Inputs!$P$15:$P$25,MATCH('Cash Flows - Market'!BX$2,Inputs!$L$15:$L$25))/12),0)</f>
        <v>0</v>
      </c>
      <c r="BY41" s="383" t="n">
        <f aca="false">IFERROR(BX41*(1+INDEX(Inputs!$P$15:$P$25,MATCH('Cash Flows - Market'!BY$2,Inputs!$L$15:$L$25))/12),0)</f>
        <v>0</v>
      </c>
      <c r="BZ41" s="383" t="n">
        <f aca="false">IFERROR(BY41*(1+INDEX(Inputs!$P$15:$P$25,MATCH('Cash Flows - Market'!BZ$2,Inputs!$L$15:$L$25))/12),0)</f>
        <v>0</v>
      </c>
      <c r="CA41" s="383" t="n">
        <f aca="false">IFERROR(BZ41*(1+INDEX(Inputs!$P$15:$P$25,MATCH('Cash Flows - Market'!CA$2,Inputs!$L$15:$L$25))/12),0)</f>
        <v>0</v>
      </c>
      <c r="CB41" s="383" t="n">
        <f aca="false">IFERROR(CA41*(1+INDEX(Inputs!$P$15:$P$25,MATCH('Cash Flows - Market'!CB$2,Inputs!$L$15:$L$25))/12),0)</f>
        <v>0</v>
      </c>
      <c r="CC41" s="383" t="n">
        <f aca="false">IFERROR(CB41*(1+INDEX(Inputs!$P$15:$P$25,MATCH('Cash Flows - Market'!CC$2,Inputs!$L$15:$L$25))/12),0)</f>
        <v>0</v>
      </c>
      <c r="CD41" s="383" t="n">
        <f aca="false">IFERROR(CC41*(1+INDEX(Inputs!$P$15:$P$25,MATCH('Cash Flows - Market'!CD$2,Inputs!$L$15:$L$25))/12),0)</f>
        <v>0</v>
      </c>
      <c r="CE41" s="383" t="n">
        <f aca="false">IFERROR(CD41*(1+INDEX(Inputs!$P$15:$P$25,MATCH('Cash Flows - Market'!CE$2,Inputs!$L$15:$L$25))/12),0)</f>
        <v>0</v>
      </c>
      <c r="CF41" s="383" t="n">
        <f aca="false">IFERROR(CE41*(1+INDEX(Inputs!$P$15:$P$25,MATCH('Cash Flows - Market'!CF$2,Inputs!$L$15:$L$25))/12),0)</f>
        <v>0</v>
      </c>
      <c r="CG41" s="383" t="n">
        <f aca="false">IFERROR(CF41*(1+INDEX(Inputs!$P$15:$P$25,MATCH('Cash Flows - Market'!CG$2,Inputs!$L$15:$L$25))/12),0)</f>
        <v>0</v>
      </c>
      <c r="CH41" s="383" t="n">
        <f aca="false">IFERROR(CG41*(1+INDEX(Inputs!$P$15:$P$25,MATCH('Cash Flows - Market'!CH$2,Inputs!$L$15:$L$25))/12),0)</f>
        <v>0</v>
      </c>
      <c r="CI41" s="383" t="n">
        <f aca="false">IFERROR(CH41*(1+INDEX(Inputs!$P$15:$P$25,MATCH('Cash Flows - Market'!CI$2,Inputs!$L$15:$L$25))/12),0)</f>
        <v>0</v>
      </c>
      <c r="CJ41" s="383" t="n">
        <f aca="false">IFERROR(CI41*(1+INDEX(Inputs!$P$15:$P$25,MATCH('Cash Flows - Market'!CJ$2,Inputs!$L$15:$L$25))/12),0)</f>
        <v>0</v>
      </c>
      <c r="CK41" s="383" t="n">
        <f aca="false">IFERROR(CJ41*(1+INDEX(Inputs!$P$15:$P$25,MATCH('Cash Flows - Market'!CK$2,Inputs!$L$15:$L$25))/12),0)</f>
        <v>0</v>
      </c>
      <c r="CL41" s="383" t="n">
        <f aca="false">IFERROR(CK41*(1+INDEX(Inputs!$P$15:$P$25,MATCH('Cash Flows - Market'!CL$2,Inputs!$L$15:$L$25))/12),0)</f>
        <v>0</v>
      </c>
      <c r="CM41" s="383" t="n">
        <f aca="false">IFERROR(CL41*(1+INDEX(Inputs!$P$15:$P$25,MATCH('Cash Flows - Market'!CM$2,Inputs!$L$15:$L$25))/12),0)</f>
        <v>0</v>
      </c>
      <c r="CN41" s="383" t="n">
        <f aca="false">IFERROR(CM41*(1+INDEX(Inputs!$P$15:$P$25,MATCH('Cash Flows - Market'!CN$2,Inputs!$L$15:$L$25))/12),0)</f>
        <v>0</v>
      </c>
      <c r="CO41" s="383" t="n">
        <f aca="false">IFERROR(CN41*(1+INDEX(Inputs!$P$15:$P$25,MATCH('Cash Flows - Market'!CO$2,Inputs!$L$15:$L$25))/12),0)</f>
        <v>0</v>
      </c>
      <c r="CP41" s="383" t="n">
        <f aca="false">IFERROR(CO41*(1+INDEX(Inputs!$P$15:$P$25,MATCH('Cash Flows - Market'!CP$2,Inputs!$L$15:$L$25))/12),0)</f>
        <v>0</v>
      </c>
      <c r="CQ41" s="383" t="n">
        <f aca="false">IFERROR(CP41*(1+INDEX(Inputs!$P$15:$P$25,MATCH('Cash Flows - Market'!CQ$2,Inputs!$L$15:$L$25))/12),0)</f>
        <v>0</v>
      </c>
      <c r="CR41" s="383" t="n">
        <f aca="false">IFERROR(CQ41*(1+INDEX(Inputs!$P$15:$P$25,MATCH('Cash Flows - Market'!CR$2,Inputs!$L$15:$L$25))/12),0)</f>
        <v>0</v>
      </c>
      <c r="CS41" s="383" t="n">
        <f aca="false">IFERROR(CR41*(1+INDEX(Inputs!$P$15:$P$25,MATCH('Cash Flows - Market'!CS$2,Inputs!$L$15:$L$25))/12),0)</f>
        <v>0</v>
      </c>
      <c r="CT41" s="383" t="n">
        <f aca="false">IFERROR(CS41*(1+INDEX(Inputs!$P$15:$P$25,MATCH('Cash Flows - Market'!CT$2,Inputs!$L$15:$L$25))/12),0)</f>
        <v>0</v>
      </c>
      <c r="CU41" s="383" t="n">
        <f aca="false">IFERROR(CT41*(1+INDEX(Inputs!$P$15:$P$25,MATCH('Cash Flows - Market'!CU$2,Inputs!$L$15:$L$25))/12),0)</f>
        <v>0</v>
      </c>
      <c r="CV41" s="383" t="n">
        <f aca="false">IFERROR(CU41*(1+INDEX(Inputs!$P$15:$P$25,MATCH('Cash Flows - Market'!CV$2,Inputs!$L$15:$L$25))/12),0)</f>
        <v>0</v>
      </c>
      <c r="CW41" s="383" t="n">
        <f aca="false">IFERROR(CV41*(1+INDEX(Inputs!$P$15:$P$25,MATCH('Cash Flows - Market'!CW$2,Inputs!$L$15:$L$25))/12),0)</f>
        <v>0</v>
      </c>
      <c r="CX41" s="383" t="n">
        <f aca="false">IFERROR(CW41*(1+INDEX(Inputs!$P$15:$P$25,MATCH('Cash Flows - Market'!CX$2,Inputs!$L$15:$L$25))/12),0)</f>
        <v>0</v>
      </c>
      <c r="CY41" s="383" t="n">
        <f aca="false">IFERROR(CX41*(1+INDEX(Inputs!$P$15:$P$25,MATCH('Cash Flows - Market'!CY$2,Inputs!$L$15:$L$25))/12),0)</f>
        <v>0</v>
      </c>
      <c r="CZ41" s="383" t="n">
        <f aca="false">IFERROR(CY41*(1+INDEX(Inputs!$P$15:$P$25,MATCH('Cash Flows - Market'!CZ$2,Inputs!$L$15:$L$25))/12),0)</f>
        <v>0</v>
      </c>
      <c r="DA41" s="383" t="n">
        <f aca="false">IFERROR(CZ41*(1+INDEX(Inputs!$P$15:$P$25,MATCH('Cash Flows - Market'!DA$2,Inputs!$L$15:$L$25))/12),0)</f>
        <v>0</v>
      </c>
      <c r="DB41" s="383" t="n">
        <f aca="false">IFERROR(DA41*(1+INDEX(Inputs!$P$15:$P$25,MATCH('Cash Flows - Market'!DB$2,Inputs!$L$15:$L$25))/12),0)</f>
        <v>0</v>
      </c>
      <c r="DC41" s="383" t="n">
        <f aca="false">IFERROR(DB41*(1+INDEX(Inputs!$P$15:$P$25,MATCH('Cash Flows - Market'!DC$2,Inputs!$L$15:$L$25))/12),0)</f>
        <v>0</v>
      </c>
      <c r="DD41" s="383" t="n">
        <f aca="false">IFERROR(DC41*(1+INDEX(Inputs!$P$15:$P$25,MATCH('Cash Flows - Market'!DD$2,Inputs!$L$15:$L$25))/12),0)</f>
        <v>0</v>
      </c>
      <c r="DE41" s="383" t="n">
        <f aca="false">IFERROR(DD41*(1+INDEX(Inputs!$P$15:$P$25,MATCH('Cash Flows - Market'!DE$2,Inputs!$L$15:$L$25))/12),0)</f>
        <v>0</v>
      </c>
      <c r="DF41" s="383" t="n">
        <f aca="false">IFERROR(DE41*(1+INDEX(Inputs!$P$15:$P$25,MATCH('Cash Flows - Market'!DF$2,Inputs!$L$15:$L$25))/12),0)</f>
        <v>0</v>
      </c>
      <c r="DG41" s="383" t="n">
        <f aca="false">IFERROR(DF41*(1+INDEX(Inputs!$P$15:$P$25,MATCH('Cash Flows - Market'!DG$2,Inputs!$L$15:$L$25))/12),0)</f>
        <v>0</v>
      </c>
      <c r="DH41" s="383" t="n">
        <f aca="false">IFERROR(DG41*(1+INDEX(Inputs!$P$15:$P$25,MATCH('Cash Flows - Market'!DH$2,Inputs!$L$15:$L$25))/12),0)</f>
        <v>0</v>
      </c>
      <c r="DI41" s="383" t="n">
        <f aca="false">IFERROR(DH41*(1+INDEX(Inputs!$P$15:$P$25,MATCH('Cash Flows - Market'!DI$2,Inputs!$L$15:$L$25))/12),0)</f>
        <v>0</v>
      </c>
      <c r="DJ41" s="383" t="n">
        <f aca="false">IFERROR(DI41*(1+INDEX(Inputs!$P$15:$P$25,MATCH('Cash Flows - Market'!DJ$2,Inputs!$L$15:$L$25))/12),0)</f>
        <v>0</v>
      </c>
      <c r="DK41" s="383" t="n">
        <f aca="false">IFERROR(DJ41*(1+INDEX(Inputs!$P$15:$P$25,MATCH('Cash Flows - Market'!DK$2,Inputs!$L$15:$L$25))/12),0)</f>
        <v>0</v>
      </c>
      <c r="DL41" s="383" t="n">
        <f aca="false">IFERROR(DK41*(1+INDEX(Inputs!$P$15:$P$25,MATCH('Cash Flows - Market'!DL$2,Inputs!$L$15:$L$25))/12),0)</f>
        <v>0</v>
      </c>
      <c r="DM41" s="383" t="n">
        <f aca="false">IFERROR(DL41*(1+INDEX(Inputs!$P$15:$P$25,MATCH('Cash Flows - Market'!DM$2,Inputs!$L$15:$L$25))/12),0)</f>
        <v>0</v>
      </c>
      <c r="DN41" s="383" t="n">
        <f aca="false">IFERROR(DM41*(1+INDEX(Inputs!$P$15:$P$25,MATCH('Cash Flows - Market'!DN$2,Inputs!$L$15:$L$25))/12),0)</f>
        <v>0</v>
      </c>
      <c r="DO41" s="383" t="n">
        <f aca="false">IFERROR(DN41*(1+INDEX(Inputs!$P$15:$P$25,MATCH('Cash Flows - Market'!DO$2,Inputs!$L$15:$L$25))/12),0)</f>
        <v>0</v>
      </c>
      <c r="DP41" s="383" t="n">
        <f aca="false">IFERROR(DO41*(1+INDEX(Inputs!$P$15:$P$25,MATCH('Cash Flows - Market'!DP$2,Inputs!$L$15:$L$25))/12),0)</f>
        <v>0</v>
      </c>
      <c r="DQ41" s="383" t="n">
        <f aca="false">IFERROR(DP41*(1+INDEX(Inputs!$P$15:$P$25,MATCH('Cash Flows - Market'!DQ$2,Inputs!$L$15:$L$25))/12),0)</f>
        <v>0</v>
      </c>
      <c r="DR41" s="383" t="n">
        <f aca="false">IFERROR(DQ41*(1+INDEX(Inputs!$P$15:$P$25,MATCH('Cash Flows - Market'!DR$2,Inputs!$L$15:$L$25))/12),0)</f>
        <v>0</v>
      </c>
      <c r="DS41" s="383" t="n">
        <f aca="false">IFERROR(DR41*(1+INDEX(Inputs!$P$15:$P$25,MATCH('Cash Flows - Market'!DS$2,Inputs!$L$15:$L$25))/12),0)</f>
        <v>0</v>
      </c>
      <c r="DT41" s="383" t="n">
        <f aca="false">IFERROR(DS41*(1+INDEX(Inputs!$P$15:$P$25,MATCH('Cash Flows - Market'!DT$2,Inputs!$L$15:$L$25))/12),0)</f>
        <v>0</v>
      </c>
      <c r="DU41" s="383" t="n">
        <f aca="false">IFERROR(DT41*(1+INDEX(Inputs!$P$15:$P$25,MATCH('Cash Flows - Market'!DU$2,Inputs!$L$15:$L$25))/12),0)</f>
        <v>0</v>
      </c>
      <c r="DV41" s="383" t="n">
        <f aca="false">IFERROR(DU41*(1+INDEX(Inputs!$P$15:$P$25,MATCH('Cash Flows - Market'!DV$2,Inputs!$L$15:$L$25))/12),0)</f>
        <v>0</v>
      </c>
      <c r="DW41" s="383" t="n">
        <f aca="false">IFERROR(DV41*(1+INDEX(Inputs!$P$15:$P$25,MATCH('Cash Flows - Market'!DW$2,Inputs!$L$15:$L$25))/12),0)</f>
        <v>0</v>
      </c>
      <c r="DX41" s="383" t="n">
        <f aca="false">IFERROR(DW41*(1+INDEX(Inputs!$P$15:$P$25,MATCH('Cash Flows - Market'!DX$2,Inputs!$L$15:$L$25))/12),0)</f>
        <v>0</v>
      </c>
      <c r="DY41" s="383" t="n">
        <f aca="false">IFERROR(DX41*(1+INDEX(Inputs!$P$15:$P$25,MATCH('Cash Flows - Market'!DY$2,Inputs!$L$15:$L$25))/12),0)</f>
        <v>0</v>
      </c>
      <c r="DZ41" s="383" t="n">
        <f aca="false">IFERROR(DY41*(1+INDEX(Inputs!$P$15:$P$25,MATCH('Cash Flows - Market'!DZ$2,Inputs!$L$15:$L$25))/12),0)</f>
        <v>0</v>
      </c>
      <c r="EA41" s="383" t="n">
        <f aca="false">IFERROR(DZ41*(1+INDEX(Inputs!$P$15:$P$25,MATCH('Cash Flows - Market'!EA$2,Inputs!$L$15:$L$25))/12),0)</f>
        <v>0</v>
      </c>
      <c r="EB41" s="383" t="n">
        <f aca="false">IFERROR(EA41*(1+INDEX(Inputs!$P$15:$P$25,MATCH('Cash Flows - Market'!EB$2,Inputs!$L$15:$L$25))/12),0)</f>
        <v>0</v>
      </c>
      <c r="EC41" s="383" t="n">
        <f aca="false">IFERROR(EB41*(1+INDEX(Inputs!$P$15:$P$25,MATCH('Cash Flows - Market'!EC$2,Inputs!$L$15:$L$25))/12),0)</f>
        <v>0</v>
      </c>
      <c r="ED41" s="383" t="n">
        <f aca="false">IFERROR(EC41*(1+INDEX(Inputs!$P$15:$P$25,MATCH('Cash Flows - Market'!ED$2,Inputs!$L$15:$L$25))/12),0)</f>
        <v>0</v>
      </c>
      <c r="EE41" s="383" t="n">
        <f aca="false">IFERROR(ED41*(1+INDEX(Inputs!$P$15:$P$25,MATCH('Cash Flows - Market'!EE$2,Inputs!$L$15:$L$25))/12),0)</f>
        <v>0</v>
      </c>
      <c r="EF41" s="383" t="n">
        <f aca="false">IFERROR(EE41*(1+INDEX(Inputs!$P$15:$P$25,MATCH('Cash Flows - Market'!EF$2,Inputs!$L$15:$L$25))/12),0)</f>
        <v>0</v>
      </c>
      <c r="EG41" s="383" t="n">
        <f aca="false">IFERROR(EF41*(1+INDEX(Inputs!$P$15:$P$25,MATCH('Cash Flows - Market'!EG$2,Inputs!$L$15:$L$25))/12),0)</f>
        <v>0</v>
      </c>
      <c r="EH41" s="383" t="n">
        <f aca="false">IFERROR(EG41*(1+INDEX(Inputs!$P$15:$P$25,MATCH('Cash Flows - Market'!EH$2,Inputs!$L$15:$L$25))/12),0)</f>
        <v>0</v>
      </c>
      <c r="EI41" s="383" t="n">
        <f aca="false">IFERROR(EH41*(1+INDEX(Inputs!$P$15:$P$25,MATCH('Cash Flows - Market'!EI$2,Inputs!$L$15:$L$25))/12),0)</f>
        <v>0</v>
      </c>
      <c r="EJ41" s="383" t="n">
        <f aca="false">IFERROR(EI41*(1+INDEX(Inputs!$P$15:$P$25,MATCH('Cash Flows - Market'!EJ$2,Inputs!$L$15:$L$25))/12),0)</f>
        <v>0</v>
      </c>
      <c r="EK41" s="383" t="n">
        <f aca="false">IFERROR(EJ41*(1+INDEX(Inputs!$P$15:$P$25,MATCH('Cash Flows - Market'!EK$2,Inputs!$L$15:$L$25))/12),0)</f>
        <v>0</v>
      </c>
      <c r="EL41" s="383" t="n">
        <f aca="false">IFERROR(EK41*(1+INDEX(Inputs!$P$15:$P$25,MATCH('Cash Flows - Market'!EL$2,Inputs!$L$15:$L$25))/12),0)</f>
        <v>0</v>
      </c>
      <c r="EM41" s="383" t="n">
        <f aca="false">IFERROR(EL41*(1+INDEX(Inputs!$P$15:$P$25,MATCH('Cash Flows - Market'!EM$2,Inputs!$L$15:$L$25))/12),0)</f>
        <v>0</v>
      </c>
      <c r="EN41" s="383" t="n">
        <f aca="false">IFERROR(EM41*(1+INDEX(Inputs!$P$15:$P$25,MATCH('Cash Flows - Market'!EN$2,Inputs!$L$15:$L$25))/12),0)</f>
        <v>0</v>
      </c>
      <c r="EO41" s="383" t="n">
        <f aca="false">IFERROR(EN41*(1+INDEX(Inputs!$P$15:$P$25,MATCH('Cash Flows - Market'!EO$2,Inputs!$L$15:$L$25))/12),0)</f>
        <v>0</v>
      </c>
      <c r="EP41" s="383" t="n">
        <f aca="false">IFERROR(EO41*(1+INDEX(Inputs!$P$15:$P$25,MATCH('Cash Flows - Market'!EP$2,Inputs!$L$15:$L$25))/12),0)</f>
        <v>0</v>
      </c>
      <c r="EQ41" s="383" t="n">
        <f aca="false">IFERROR(EP41*(1+INDEX(Inputs!$P$15:$P$25,MATCH('Cash Flows - Market'!EQ$2,Inputs!$L$15:$L$25))/12),0)</f>
        <v>0</v>
      </c>
      <c r="ER41" s="383" t="n">
        <f aca="false">IFERROR(EQ41*(1+INDEX(Inputs!$P$15:$P$25,MATCH('Cash Flows - Market'!ER$2,Inputs!$L$15:$L$25))/12),0)</f>
        <v>0</v>
      </c>
      <c r="ES41" s="383" t="n">
        <f aca="false">IFERROR(ER41*(1+INDEX(Inputs!$P$15:$P$25,MATCH('Cash Flows - Market'!ES$2,Inputs!$L$15:$L$25))/12),0)</f>
        <v>0</v>
      </c>
      <c r="ET41" s="383" t="n">
        <f aca="false">IFERROR(ES41*(1+INDEX(Inputs!$P$15:$P$25,MATCH('Cash Flows - Market'!ET$2,Inputs!$L$15:$L$25))/12),0)</f>
        <v>0</v>
      </c>
      <c r="EU41" s="383" t="n">
        <f aca="false">IFERROR(ET41*(1+INDEX(Inputs!$P$15:$P$25,MATCH('Cash Flows - Market'!EU$2,Inputs!$L$15:$L$25))/12),0)</f>
        <v>0</v>
      </c>
      <c r="EV41" s="383" t="n">
        <f aca="false">IFERROR(EU41*(1+INDEX(Inputs!$P$15:$P$25,MATCH('Cash Flows - Market'!EV$2,Inputs!$L$15:$L$25))/12),0)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0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224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225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226</v>
      </c>
      <c r="S45" s="430"/>
      <c r="T45" s="431" t="e">
        <f aca="false">Inputs!$M$42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38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227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228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210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229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230</v>
      </c>
      <c r="T54" s="383" t="n">
        <f aca="false">IFERROR(IF(T3=0,-Inputs!$M$42,IF(T3=Hold*12,T45,0)),0)</f>
        <v>0</v>
      </c>
      <c r="U54" s="383" t="n">
        <f aca="false">IFERROR(IF(U3=0,-Inputs!$M$42,IF(U3=Hold*12,U45,0)),0)</f>
        <v>0</v>
      </c>
      <c r="V54" s="383" t="n">
        <f aca="false">IFERROR(IF(V3=0,-Inputs!$M$42,IF(V3=Hold*12,V45,0)),0)</f>
        <v>0</v>
      </c>
      <c r="W54" s="383" t="n">
        <f aca="false">IFERROR(IF(W3=0,-Inputs!$M$42,IF(W3=Hold*12,W45,0)),0)</f>
        <v>0</v>
      </c>
      <c r="X54" s="383" t="n">
        <f aca="false">IFERROR(IF(X3=0,-Inputs!$M$42,IF(X3=Hold*12,X45,0)),0)</f>
        <v>0</v>
      </c>
      <c r="Y54" s="383" t="n">
        <f aca="false">IFERROR(IF(Y3=0,-Inputs!$M$42,IF(Y3=Hold*12,Y45,0)),0)</f>
        <v>0</v>
      </c>
      <c r="Z54" s="383" t="n">
        <f aca="false">IFERROR(IF(Z3=0,-Inputs!$M$42,IF(Z3=Hold*12,Z45,0)),0)</f>
        <v>0</v>
      </c>
      <c r="AA54" s="383" t="n">
        <f aca="false">IFERROR(IF(AA3=0,-Inputs!$M$42,IF(AA3=Hold*12,AA45,0)),0)</f>
        <v>0</v>
      </c>
      <c r="AB54" s="383" t="n">
        <f aca="false">IFERROR(IF(AB3=0,-Inputs!$M$42,IF(AB3=Hold*12,AB45,0)),0)</f>
        <v>0</v>
      </c>
      <c r="AC54" s="383" t="n">
        <f aca="false">IFERROR(IF(AC3=0,-Inputs!$M$42,IF(AC3=Hold*12,AC45,0)),0)</f>
        <v>0</v>
      </c>
      <c r="AD54" s="383" t="n">
        <f aca="false">IFERROR(IF(AD3=0,-Inputs!$M$42,IF(AD3=Hold*12,AD45,0)),0)</f>
        <v>0</v>
      </c>
      <c r="AE54" s="383" t="n">
        <f aca="false">IFERROR(IF(AE3=0,-Inputs!$M$42,IF(AE3=Hold*12,AE45,0)),0)</f>
        <v>0</v>
      </c>
      <c r="AF54" s="383" t="n">
        <f aca="false">IFERROR(IF(AF3=0,-Inputs!$M$42,IF(AF3=Hold*12,AF45,0)),0)</f>
        <v>0</v>
      </c>
      <c r="AG54" s="383" t="n">
        <f aca="false">IFERROR(IF(AG3=0,-Inputs!$M$42,IF(AG3=Hold*12,AG45,0)),0)</f>
        <v>0</v>
      </c>
      <c r="AH54" s="383" t="n">
        <f aca="false">IFERROR(IF(AH3=0,-Inputs!$M$42,IF(AH3=Hold*12,AH45,0)),0)</f>
        <v>0</v>
      </c>
      <c r="AI54" s="383" t="n">
        <f aca="false">IFERROR(IF(AI3=0,-Inputs!$M$42,IF(AI3=Hold*12,AI45,0)),0)</f>
        <v>0</v>
      </c>
      <c r="AJ54" s="383" t="n">
        <f aca="false">IFERROR(IF(AJ3=0,-Inputs!$M$42,IF(AJ3=Hold*12,AJ45,0)),0)</f>
        <v>0</v>
      </c>
      <c r="AK54" s="383" t="n">
        <f aca="false">IFERROR(IF(AK3=0,-Inputs!$M$42,IF(AK3=Hold*12,AK45,0)),0)</f>
        <v>0</v>
      </c>
      <c r="AL54" s="383" t="n">
        <f aca="false">IFERROR(IF(AL3=0,-Inputs!$M$42,IF(AL3=Hold*12,AL45,0)),0)</f>
        <v>0</v>
      </c>
      <c r="AM54" s="383" t="n">
        <f aca="false">IFERROR(IF(AM3=0,-Inputs!$M$42,IF(AM3=Hold*12,AM45,0)),0)</f>
        <v>0</v>
      </c>
      <c r="AN54" s="383" t="n">
        <f aca="false">IFERROR(IF(AN3=0,-Inputs!$M$42,IF(AN3=Hold*12,AN45,0)),0)</f>
        <v>0</v>
      </c>
      <c r="AO54" s="383" t="n">
        <f aca="false">IFERROR(IF(AO3=0,-Inputs!$M$42,IF(AO3=Hold*12,AO45,0)),0)</f>
        <v>0</v>
      </c>
      <c r="AP54" s="383" t="n">
        <f aca="false">IFERROR(IF(AP3=0,-Inputs!$M$42,IF(AP3=Hold*12,AP45,0)),0)</f>
        <v>0</v>
      </c>
      <c r="AQ54" s="383" t="n">
        <f aca="false">IFERROR(IF(AQ3=0,-Inputs!$M$42,IF(AQ3=Hold*12,AQ45,0)),0)</f>
        <v>0</v>
      </c>
      <c r="AR54" s="383" t="n">
        <f aca="false">IFERROR(IF(AR3=0,-Inputs!$M$42,IF(AR3=Hold*12,AR45,0)),0)</f>
        <v>0</v>
      </c>
      <c r="AS54" s="383" t="n">
        <f aca="false">IFERROR(IF(AS3=0,-Inputs!$M$42,IF(AS3=Hold*12,AS45,0)),0)</f>
        <v>0</v>
      </c>
      <c r="AT54" s="383" t="n">
        <f aca="false">IFERROR(IF(AT3=0,-Inputs!$M$42,IF(AT3=Hold*12,AT45,0)),0)</f>
        <v>0</v>
      </c>
      <c r="AU54" s="383" t="n">
        <f aca="false">IFERROR(IF(AU3=0,-Inputs!$M$42,IF(AU3=Hold*12,AU45,0)),0)</f>
        <v>0</v>
      </c>
      <c r="AV54" s="383" t="n">
        <f aca="false">IFERROR(IF(AV3=0,-Inputs!$M$42,IF(AV3=Hold*12,AV45,0)),0)</f>
        <v>0</v>
      </c>
      <c r="AW54" s="383" t="n">
        <f aca="false">IFERROR(IF(AW3=0,-Inputs!$M$42,IF(AW3=Hold*12,AW45,0)),0)</f>
        <v>0</v>
      </c>
      <c r="AX54" s="383" t="n">
        <f aca="false">IFERROR(IF(AX3=0,-Inputs!$M$42,IF(AX3=Hold*12,AX45,0)),0)</f>
        <v>0</v>
      </c>
      <c r="AY54" s="383" t="n">
        <f aca="false">IFERROR(IF(AY3=0,-Inputs!$M$42,IF(AY3=Hold*12,AY45,0)),0)</f>
        <v>0</v>
      </c>
      <c r="AZ54" s="383" t="n">
        <f aca="false">IFERROR(IF(AZ3=0,-Inputs!$M$42,IF(AZ3=Hold*12,AZ45,0)),0)</f>
        <v>0</v>
      </c>
      <c r="BA54" s="383" t="n">
        <f aca="false">IFERROR(IF(BA3=0,-Inputs!$M$42,IF(BA3=Hold*12,BA45,0)),0)</f>
        <v>0</v>
      </c>
      <c r="BB54" s="383" t="n">
        <f aca="false">IFERROR(IF(BB3=0,-Inputs!$M$42,IF(BB3=Hold*12,BB45,0)),0)</f>
        <v>0</v>
      </c>
      <c r="BC54" s="383" t="n">
        <f aca="false">IFERROR(IF(BC3=0,-Inputs!$M$42,IF(BC3=Hold*12,BC45,0)),0)</f>
        <v>0</v>
      </c>
      <c r="BD54" s="383" t="n">
        <f aca="false">IFERROR(IF(BD3=0,-Inputs!$M$42,IF(BD3=Hold*12,BD45,0)),0)</f>
        <v>0</v>
      </c>
      <c r="BE54" s="383" t="n">
        <f aca="false">IFERROR(IF(BE3=0,-Inputs!$M$42,IF(BE3=Hold*12,BE45,0)),0)</f>
        <v>0</v>
      </c>
      <c r="BF54" s="383" t="n">
        <f aca="false">IFERROR(IF(BF3=0,-Inputs!$M$42,IF(BF3=Hold*12,BF45,0)),0)</f>
        <v>0</v>
      </c>
      <c r="BG54" s="383" t="n">
        <f aca="false">IFERROR(IF(BG3=0,-Inputs!$M$42,IF(BG3=Hold*12,BG45,0)),0)</f>
        <v>0</v>
      </c>
      <c r="BH54" s="383" t="n">
        <f aca="false">IFERROR(IF(BH3=0,-Inputs!$M$42,IF(BH3=Hold*12,BH45,0)),0)</f>
        <v>0</v>
      </c>
      <c r="BI54" s="383" t="n">
        <f aca="false">IFERROR(IF(BI3=0,-Inputs!$M$42,IF(BI3=Hold*12,BI45,0)),0)</f>
        <v>0</v>
      </c>
      <c r="BJ54" s="383" t="n">
        <f aca="false">IFERROR(IF(BJ3=0,-Inputs!$M$42,IF(BJ3=Hold*12,BJ45,0)),0)</f>
        <v>0</v>
      </c>
      <c r="BK54" s="383" t="n">
        <f aca="false">IFERROR(IF(BK3=0,-Inputs!$M$42,IF(BK3=Hold*12,BK45,0)),0)</f>
        <v>0</v>
      </c>
      <c r="BL54" s="383" t="n">
        <f aca="false">IFERROR(IF(BL3=0,-Inputs!$M$42,IF(BL3=Hold*12,BL45,0)),0)</f>
        <v>0</v>
      </c>
      <c r="BM54" s="383" t="n">
        <f aca="false">IFERROR(IF(BM3=0,-Inputs!$M$42,IF(BM3=Hold*12,BM45,0)),0)</f>
        <v>0</v>
      </c>
      <c r="BN54" s="383" t="n">
        <f aca="false">IFERROR(IF(BN3=0,-Inputs!$M$42,IF(BN3=Hold*12,BN45,0)),0)</f>
        <v>0</v>
      </c>
      <c r="BO54" s="383" t="n">
        <f aca="false">IFERROR(IF(BO3=0,-Inputs!$M$42,IF(BO3=Hold*12,BO45,0)),0)</f>
        <v>0</v>
      </c>
      <c r="BP54" s="383" t="n">
        <f aca="false">IFERROR(IF(BP3=0,-Inputs!$M$42,IF(BP3=Hold*12,BP45,0)),0)</f>
        <v>0</v>
      </c>
      <c r="BQ54" s="383" t="n">
        <f aca="false">IFERROR(IF(BQ3=0,-Inputs!$M$42,IF(BQ3=Hold*12,BQ45,0)),0)</f>
        <v>0</v>
      </c>
      <c r="BR54" s="383" t="n">
        <f aca="false">IFERROR(IF(BR3=0,-Inputs!$M$42,IF(BR3=Hold*12,BR45,0)),0)</f>
        <v>0</v>
      </c>
      <c r="BS54" s="383" t="n">
        <f aca="false">IFERROR(IF(BS3=0,-Inputs!$M$42,IF(BS3=Hold*12,BS45,0)),0)</f>
        <v>0</v>
      </c>
      <c r="BT54" s="383" t="n">
        <f aca="false">IFERROR(IF(BT3=0,-Inputs!$M$42,IF(BT3=Hold*12,BT45,0)),0)</f>
        <v>0</v>
      </c>
      <c r="BU54" s="383" t="n">
        <f aca="false">IFERROR(IF(BU3=0,-Inputs!$M$42,IF(BU3=Hold*12,BU45,0)),0)</f>
        <v>0</v>
      </c>
      <c r="BV54" s="383" t="n">
        <f aca="false">IFERROR(IF(BV3=0,-Inputs!$M$42,IF(BV3=Hold*12,BV45,0)),0)</f>
        <v>0</v>
      </c>
      <c r="BW54" s="383" t="n">
        <f aca="false">IFERROR(IF(BW3=0,-Inputs!$M$42,IF(BW3=Hold*12,BW45,0)),0)</f>
        <v>0</v>
      </c>
      <c r="BX54" s="383" t="n">
        <f aca="false">IFERROR(IF(BX3=0,-Inputs!$M$42,IF(BX3=Hold*12,BX45,0)),0)</f>
        <v>0</v>
      </c>
      <c r="BY54" s="383" t="n">
        <f aca="false">IFERROR(IF(BY3=0,-Inputs!$M$42,IF(BY3=Hold*12,BY45,0)),0)</f>
        <v>0</v>
      </c>
      <c r="BZ54" s="383" t="n">
        <f aca="false">IFERROR(IF(BZ3=0,-Inputs!$M$42,IF(BZ3=Hold*12,BZ45,0)),0)</f>
        <v>0</v>
      </c>
      <c r="CA54" s="383" t="n">
        <f aca="false">IFERROR(IF(CA3=0,-Inputs!$M$42,IF(CA3=Hold*12,CA45,0)),0)</f>
        <v>0</v>
      </c>
      <c r="CB54" s="383" t="n">
        <f aca="false">IFERROR(IF(CB3=0,-Inputs!$M$42,IF(CB3=Hold*12,CB45,0)),0)</f>
        <v>0</v>
      </c>
      <c r="CC54" s="383" t="n">
        <f aca="false">IFERROR(IF(CC3=0,-Inputs!$M$42,IF(CC3=Hold*12,CC45,0)),0)</f>
        <v>0</v>
      </c>
      <c r="CD54" s="383" t="n">
        <f aca="false">IFERROR(IF(CD3=0,-Inputs!$M$42,IF(CD3=Hold*12,CD45,0)),0)</f>
        <v>0</v>
      </c>
      <c r="CE54" s="383" t="n">
        <f aca="false">IFERROR(IF(CE3=0,-Inputs!$M$42,IF(CE3=Hold*12,CE45,0)),0)</f>
        <v>0</v>
      </c>
      <c r="CF54" s="383" t="n">
        <f aca="false">IFERROR(IF(CF3=0,-Inputs!$M$42,IF(CF3=Hold*12,CF45,0)),0)</f>
        <v>0</v>
      </c>
      <c r="CG54" s="383" t="n">
        <f aca="false">IFERROR(IF(CG3=0,-Inputs!$M$42,IF(CG3=Hold*12,CG45,0)),0)</f>
        <v>0</v>
      </c>
      <c r="CH54" s="383" t="n">
        <f aca="false">IFERROR(IF(CH3=0,-Inputs!$M$42,IF(CH3=Hold*12,CH45,0)),0)</f>
        <v>0</v>
      </c>
      <c r="CI54" s="383" t="n">
        <f aca="false">IFERROR(IF(CI3=0,-Inputs!$M$42,IF(CI3=Hold*12,CI45,0)),0)</f>
        <v>0</v>
      </c>
      <c r="CJ54" s="383" t="n">
        <f aca="false">IFERROR(IF(CJ3=0,-Inputs!$M$42,IF(CJ3=Hold*12,CJ45,0)),0)</f>
        <v>0</v>
      </c>
      <c r="CK54" s="383" t="n">
        <f aca="false">IFERROR(IF(CK3=0,-Inputs!$M$42,IF(CK3=Hold*12,CK45,0)),0)</f>
        <v>0</v>
      </c>
      <c r="CL54" s="383" t="n">
        <f aca="false">IFERROR(IF(CL3=0,-Inputs!$M$42,IF(CL3=Hold*12,CL45,0)),0)</f>
        <v>0</v>
      </c>
      <c r="CM54" s="383" t="n">
        <f aca="false">IFERROR(IF(CM3=0,-Inputs!$M$42,IF(CM3=Hold*12,CM45,0)),0)</f>
        <v>0</v>
      </c>
      <c r="CN54" s="383" t="n">
        <f aca="false">IFERROR(IF(CN3=0,-Inputs!$M$42,IF(CN3=Hold*12,CN45,0)),0)</f>
        <v>0</v>
      </c>
      <c r="CO54" s="383" t="n">
        <f aca="false">IFERROR(IF(CO3=0,-Inputs!$M$42,IF(CO3=Hold*12,CO45,0)),0)</f>
        <v>0</v>
      </c>
      <c r="CP54" s="383" t="n">
        <f aca="false">IFERROR(IF(CP3=0,-Inputs!$M$42,IF(CP3=Hold*12,CP45,0)),0)</f>
        <v>0</v>
      </c>
      <c r="CQ54" s="383" t="n">
        <f aca="false">IFERROR(IF(CQ3=0,-Inputs!$M$42,IF(CQ3=Hold*12,CQ45,0)),0)</f>
        <v>0</v>
      </c>
      <c r="CR54" s="383" t="n">
        <f aca="false">IFERROR(IF(CR3=0,-Inputs!$M$42,IF(CR3=Hold*12,CR45,0)),0)</f>
        <v>0</v>
      </c>
      <c r="CS54" s="383" t="n">
        <f aca="false">IFERROR(IF(CS3=0,-Inputs!$M$42,IF(CS3=Hold*12,CS45,0)),0)</f>
        <v>0</v>
      </c>
      <c r="CT54" s="383" t="n">
        <f aca="false">IFERROR(IF(CT3=0,-Inputs!$M$42,IF(CT3=Hold*12,CT45,0)),0)</f>
        <v>0</v>
      </c>
      <c r="CU54" s="383" t="n">
        <f aca="false">IFERROR(IF(CU3=0,-Inputs!$M$42,IF(CU3=Hold*12,CU45,0)),0)</f>
        <v>0</v>
      </c>
      <c r="CV54" s="383" t="n">
        <f aca="false">IFERROR(IF(CV3=0,-Inputs!$M$42,IF(CV3=Hold*12,CV45,0)),0)</f>
        <v>0</v>
      </c>
      <c r="CW54" s="383" t="n">
        <f aca="false">IFERROR(IF(CW3=0,-Inputs!$M$42,IF(CW3=Hold*12,CW45,0)),0)</f>
        <v>0</v>
      </c>
      <c r="CX54" s="383" t="n">
        <f aca="false">IFERROR(IF(CX3=0,-Inputs!$M$42,IF(CX3=Hold*12,CX45,0)),0)</f>
        <v>0</v>
      </c>
      <c r="CY54" s="383" t="n">
        <f aca="false">IFERROR(IF(CY3=0,-Inputs!$M$42,IF(CY3=Hold*12,CY45,0)),0)</f>
        <v>0</v>
      </c>
      <c r="CZ54" s="383" t="n">
        <f aca="false">IFERROR(IF(CZ3=0,-Inputs!$M$42,IF(CZ3=Hold*12,CZ45,0)),0)</f>
        <v>0</v>
      </c>
      <c r="DA54" s="383" t="n">
        <f aca="false">IFERROR(IF(DA3=0,-Inputs!$M$42,IF(DA3=Hold*12,DA45,0)),0)</f>
        <v>0</v>
      </c>
      <c r="DB54" s="383" t="n">
        <f aca="false">IFERROR(IF(DB3=0,-Inputs!$M$42,IF(DB3=Hold*12,DB45,0)),0)</f>
        <v>0</v>
      </c>
      <c r="DC54" s="383" t="n">
        <f aca="false">IFERROR(IF(DC3=0,-Inputs!$M$42,IF(DC3=Hold*12,DC45,0)),0)</f>
        <v>0</v>
      </c>
      <c r="DD54" s="383" t="n">
        <f aca="false">IFERROR(IF(DD3=0,-Inputs!$M$42,IF(DD3=Hold*12,DD45,0)),0)</f>
        <v>0</v>
      </c>
      <c r="DE54" s="383" t="n">
        <f aca="false">IFERROR(IF(DE3=0,-Inputs!$M$42,IF(DE3=Hold*12,DE45,0)),0)</f>
        <v>0</v>
      </c>
      <c r="DF54" s="383" t="n">
        <f aca="false">IFERROR(IF(DF3=0,-Inputs!$M$42,IF(DF3=Hold*12,DF45,0)),0)</f>
        <v>0</v>
      </c>
      <c r="DG54" s="383" t="n">
        <f aca="false">IFERROR(IF(DG3=0,-Inputs!$M$42,IF(DG3=Hold*12,DG45,0)),0)</f>
        <v>0</v>
      </c>
      <c r="DH54" s="383" t="n">
        <f aca="false">IFERROR(IF(DH3=0,-Inputs!$M$42,IF(DH3=Hold*12,DH45,0)),0)</f>
        <v>0</v>
      </c>
      <c r="DI54" s="383" t="n">
        <f aca="false">IFERROR(IF(DI3=0,-Inputs!$M$42,IF(DI3=Hold*12,DI45,0)),0)</f>
        <v>0</v>
      </c>
      <c r="DJ54" s="383" t="n">
        <f aca="false">IFERROR(IF(DJ3=0,-Inputs!$M$42,IF(DJ3=Hold*12,DJ45,0)),0)</f>
        <v>0</v>
      </c>
      <c r="DK54" s="383" t="n">
        <f aca="false">IFERROR(IF(DK3=0,-Inputs!$M$42,IF(DK3=Hold*12,DK45,0)),0)</f>
        <v>0</v>
      </c>
      <c r="DL54" s="383" t="n">
        <f aca="false">IFERROR(IF(DL3=0,-Inputs!$M$42,IF(DL3=Hold*12,DL45,0)),0)</f>
        <v>0</v>
      </c>
      <c r="DM54" s="383" t="n">
        <f aca="false">IFERROR(IF(DM3=0,-Inputs!$M$42,IF(DM3=Hold*12,DM45,0)),0)</f>
        <v>0</v>
      </c>
      <c r="DN54" s="383" t="n">
        <f aca="false">IFERROR(IF(DN3=0,-Inputs!$M$42,IF(DN3=Hold*12,DN45,0)),0)</f>
        <v>0</v>
      </c>
      <c r="DO54" s="383" t="n">
        <f aca="false">IFERROR(IF(DO3=0,-Inputs!$M$42,IF(DO3=Hold*12,DO45,0)),0)</f>
        <v>0</v>
      </c>
      <c r="DP54" s="383" t="n">
        <f aca="false">IFERROR(IF(DP3=0,-Inputs!$M$42,IF(DP3=Hold*12,DP45,0)),0)</f>
        <v>0</v>
      </c>
      <c r="DQ54" s="383" t="n">
        <f aca="false">IFERROR(IF(DQ3=0,-Inputs!$M$42,IF(DQ3=Hold*12,DQ45,0)),0)</f>
        <v>0</v>
      </c>
      <c r="DR54" s="383" t="n">
        <f aca="false">IFERROR(IF(DR3=0,-Inputs!$M$42,IF(DR3=Hold*12,DR45,0)),0)</f>
        <v>0</v>
      </c>
      <c r="DS54" s="383" t="n">
        <f aca="false">IFERROR(IF(DS3=0,-Inputs!$M$42,IF(DS3=Hold*12,DS45,0)),0)</f>
        <v>0</v>
      </c>
      <c r="DT54" s="383" t="n">
        <f aca="false">IFERROR(IF(DT3=0,-Inputs!$M$42,IF(DT3=Hold*12,DT45,0)),0)</f>
        <v>0</v>
      </c>
      <c r="DU54" s="383" t="n">
        <f aca="false">IFERROR(IF(DU3=0,-Inputs!$M$42,IF(DU3=Hold*12,DU45,0)),0)</f>
        <v>0</v>
      </c>
      <c r="DV54" s="383" t="n">
        <f aca="false">IFERROR(IF(DV3=0,-Inputs!$M$42,IF(DV3=Hold*12,DV45,0)),0)</f>
        <v>0</v>
      </c>
      <c r="DW54" s="383" t="n">
        <f aca="false">IFERROR(IF(DW3=0,-Inputs!$M$42,IF(DW3=Hold*12,DW45,0)),0)</f>
        <v>0</v>
      </c>
      <c r="DX54" s="383" t="n">
        <f aca="false">IFERROR(IF(DX3=0,-Inputs!$M$42,IF(DX3=Hold*12,DX45,0)),0)</f>
        <v>0</v>
      </c>
      <c r="DY54" s="383" t="n">
        <f aca="false">IFERROR(IF(DY3=0,-Inputs!$M$42,IF(DY3=Hold*12,DY45,0)),0)</f>
        <v>0</v>
      </c>
      <c r="DZ54" s="383" t="n">
        <f aca="false">IFERROR(IF(DZ3=0,-Inputs!$M$42,IF(DZ3=Hold*12,DZ45,0)),0)</f>
        <v>0</v>
      </c>
      <c r="EA54" s="383" t="n">
        <f aca="false">IFERROR(IF(EA3=0,-Inputs!$M$42,IF(EA3=Hold*12,EA45,0)),0)</f>
        <v>0</v>
      </c>
      <c r="EB54" s="383" t="n">
        <f aca="false">IFERROR(IF(EB3=0,-Inputs!$M$42,IF(EB3=Hold*12,EB45,0)),0)</f>
        <v>0</v>
      </c>
      <c r="EC54" s="383" t="n">
        <f aca="false">IFERROR(IF(EC3=0,-Inputs!$M$42,IF(EC3=Hold*12,EC45,0)),0)</f>
        <v>0</v>
      </c>
      <c r="ED54" s="383" t="n">
        <f aca="false">IFERROR(IF(ED3=0,-Inputs!$M$42,IF(ED3=Hold*12,ED45,0)),0)</f>
        <v>0</v>
      </c>
      <c r="EE54" s="383" t="n">
        <f aca="false">IFERROR(IF(EE3=0,-Inputs!$M$42,IF(EE3=Hold*12,EE45,0)),0)</f>
        <v>0</v>
      </c>
      <c r="EF54" s="383" t="n">
        <f aca="false">IFERROR(IF(EF3=0,-Inputs!$M$42,IF(EF3=Hold*12,EF45,0)),0)</f>
        <v>0</v>
      </c>
      <c r="EG54" s="383" t="n">
        <f aca="false">IFERROR(IF(EG3=0,-Inputs!$M$42,IF(EG3=Hold*12,EG45,0)),0)</f>
        <v>0</v>
      </c>
      <c r="EH54" s="383" t="n">
        <f aca="false">IFERROR(IF(EH3=0,-Inputs!$M$42,IF(EH3=Hold*12,EH45,0)),0)</f>
        <v>0</v>
      </c>
      <c r="EI54" s="383" t="n">
        <f aca="false">IFERROR(IF(EI3=0,-Inputs!$M$42,IF(EI3=Hold*12,EI45,0)),0)</f>
        <v>0</v>
      </c>
      <c r="EJ54" s="383" t="n">
        <f aca="false">IFERROR(IF(EJ3=0,-Inputs!$M$42,IF(EJ3=Hold*12,EJ45,0)),0)</f>
        <v>0</v>
      </c>
      <c r="EK54" s="383" t="n">
        <f aca="false">IFERROR(IF(EK3=0,-Inputs!$M$42,IF(EK3=Hold*12,EK45,0)),0)</f>
        <v>0</v>
      </c>
      <c r="EL54" s="383" t="n">
        <f aca="false">IFERROR(IF(EL3=0,-Inputs!$M$42,IF(EL3=Hold*12,EL45,0)),0)</f>
        <v>0</v>
      </c>
      <c r="EM54" s="383" t="n">
        <f aca="false">IFERROR(IF(EM3=0,-Inputs!$M$42,IF(EM3=Hold*12,EM45,0)),0)</f>
        <v>0</v>
      </c>
      <c r="EN54" s="383" t="n">
        <f aca="false">IFERROR(IF(EN3=0,-Inputs!$M$42,IF(EN3=Hold*12,EN45,0)),0)</f>
        <v>0</v>
      </c>
      <c r="EO54" s="383" t="n">
        <f aca="false">IFERROR(IF(EO3=0,-Inputs!$M$42,IF(EO3=Hold*12,EO45,0)),0)</f>
        <v>0</v>
      </c>
      <c r="EP54" s="383" t="n">
        <f aca="false">IFERROR(IF(EP3=0,-Inputs!$M$42,IF(EP3=Hold*12,EP45,0)),0)</f>
        <v>0</v>
      </c>
      <c r="EQ54" s="383" t="n">
        <f aca="false">IFERROR(IF(EQ3=0,-Inputs!$M$42,IF(EQ3=Hold*12,EQ45,0)),0)</f>
        <v>0</v>
      </c>
      <c r="ER54" s="383" t="n">
        <f aca="false">IFERROR(IF(ER3=0,-Inputs!$M$42,IF(ER3=Hold*12,ER45,0)),0)</f>
        <v>0</v>
      </c>
      <c r="ES54" s="383" t="n">
        <f aca="false">IFERROR(IF(ES3=0,-Inputs!$M$42,IF(ES3=Hold*12,ES45,0)),0)</f>
        <v>0</v>
      </c>
      <c r="ET54" s="383" t="n">
        <f aca="false">IFERROR(IF(ET3=0,-Inputs!$M$42,IF(ET3=Hold*12,ET45,0)),0)</f>
        <v>0</v>
      </c>
      <c r="EU54" s="383" t="n">
        <f aca="false">IFERROR(IF(EU3=0,-Inputs!$M$42,IF(EU3=Hold*12,EU45,0)),0)</f>
        <v>0</v>
      </c>
      <c r="EV54" s="383" t="n">
        <f aca="false">IFERROR(IF(EV3=0,-Inputs!$M$42,IF(EV3=Hold*12,EV45,0)),0)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231</v>
      </c>
      <c r="T55" s="383" t="n">
        <f aca="false">IFERROR(IF(T3=0,-(Inputs!$D$17*Inputs!$M$42),-T54*Inputs!$D$21),0)</f>
        <v>0</v>
      </c>
      <c r="U55" s="383" t="n">
        <f aca="false">IFERROR(IF(U3=0,-(Inputs!$D$17*Inputs!$M$42),-U54*Inputs!$D$21),0)</f>
        <v>-0</v>
      </c>
      <c r="V55" s="383" t="n">
        <f aca="false">IFERROR(IF(V3=0,-(Inputs!$D$17*Inputs!$M$42),-V54*Inputs!$D$21),0)</f>
        <v>-0</v>
      </c>
      <c r="W55" s="383" t="n">
        <f aca="false">IFERROR(IF(W3=0,-(Inputs!$D$17*Inputs!$M$42),-W54*Inputs!$D$21),0)</f>
        <v>-0</v>
      </c>
      <c r="X55" s="383" t="n">
        <f aca="false">IFERROR(IF(X3=0,-(Inputs!$D$17*Inputs!$M$42),-X54*Inputs!$D$21),0)</f>
        <v>-0</v>
      </c>
      <c r="Y55" s="383" t="n">
        <f aca="false">IFERROR(IF(Y3=0,-(Inputs!$D$17*Inputs!$M$42),-Y54*Inputs!$D$21),0)</f>
        <v>-0</v>
      </c>
      <c r="Z55" s="383" t="n">
        <f aca="false">IFERROR(IF(Z3=0,-(Inputs!$D$17*Inputs!$M$42),-Z54*Inputs!$D$21),0)</f>
        <v>-0</v>
      </c>
      <c r="AA55" s="383" t="n">
        <f aca="false">IFERROR(IF(AA3=0,-(Inputs!$D$17*Inputs!$M$42),-AA54*Inputs!$D$21),0)</f>
        <v>-0</v>
      </c>
      <c r="AB55" s="383" t="n">
        <f aca="false">IFERROR(IF(AB3=0,-(Inputs!$D$17*Inputs!$M$42),-AB54*Inputs!$D$21),0)</f>
        <v>-0</v>
      </c>
      <c r="AC55" s="383" t="n">
        <f aca="false">IFERROR(IF(AC3=0,-(Inputs!$D$17*Inputs!$M$42),-AC54*Inputs!$D$21),0)</f>
        <v>-0</v>
      </c>
      <c r="AD55" s="383" t="n">
        <f aca="false">IFERROR(IF(AD3=0,-(Inputs!$D$17*Inputs!$M$42),-AD54*Inputs!$D$21),0)</f>
        <v>-0</v>
      </c>
      <c r="AE55" s="383" t="n">
        <f aca="false">IFERROR(IF(AE3=0,-(Inputs!$D$17*Inputs!$M$42),-AE54*Inputs!$D$21),0)</f>
        <v>-0</v>
      </c>
      <c r="AF55" s="383" t="n">
        <f aca="false">IFERROR(IF(AF3=0,-(Inputs!$D$17*Inputs!$M$42),-AF54*Inputs!$D$21),0)</f>
        <v>-0</v>
      </c>
      <c r="AG55" s="383" t="n">
        <f aca="false">IFERROR(IF(AG3=0,-(Inputs!$D$17*Inputs!$M$42),-AG54*Inputs!$D$21),0)</f>
        <v>-0</v>
      </c>
      <c r="AH55" s="383" t="n">
        <f aca="false">IFERROR(IF(AH3=0,-(Inputs!$D$17*Inputs!$M$42),-AH54*Inputs!$D$21),0)</f>
        <v>-0</v>
      </c>
      <c r="AI55" s="383" t="n">
        <f aca="false">IFERROR(IF(AI3=0,-(Inputs!$D$17*Inputs!$M$42),-AI54*Inputs!$D$21),0)</f>
        <v>-0</v>
      </c>
      <c r="AJ55" s="383" t="n">
        <f aca="false">IFERROR(IF(AJ3=0,-(Inputs!$D$17*Inputs!$M$42),-AJ54*Inputs!$D$21),0)</f>
        <v>-0</v>
      </c>
      <c r="AK55" s="383" t="n">
        <f aca="false">IFERROR(IF(AK3=0,-(Inputs!$D$17*Inputs!$M$42),-AK54*Inputs!$D$21),0)</f>
        <v>-0</v>
      </c>
      <c r="AL55" s="383" t="n">
        <f aca="false">IFERROR(IF(AL3=0,-(Inputs!$D$17*Inputs!$M$42),-AL54*Inputs!$D$21),0)</f>
        <v>-0</v>
      </c>
      <c r="AM55" s="383" t="n">
        <f aca="false">IFERROR(IF(AM3=0,-(Inputs!$D$17*Inputs!$M$42),-AM54*Inputs!$D$21),0)</f>
        <v>-0</v>
      </c>
      <c r="AN55" s="383" t="n">
        <f aca="false">IFERROR(IF(AN3=0,-(Inputs!$D$17*Inputs!$M$42),-AN54*Inputs!$D$21),0)</f>
        <v>-0</v>
      </c>
      <c r="AO55" s="383" t="n">
        <f aca="false">IFERROR(IF(AO3=0,-(Inputs!$D$17*Inputs!$M$42),-AO54*Inputs!$D$21),0)</f>
        <v>-0</v>
      </c>
      <c r="AP55" s="383" t="n">
        <f aca="false">IFERROR(IF(AP3=0,-(Inputs!$D$17*Inputs!$M$42),-AP54*Inputs!$D$21),0)</f>
        <v>-0</v>
      </c>
      <c r="AQ55" s="383" t="n">
        <f aca="false">IFERROR(IF(AQ3=0,-(Inputs!$D$17*Inputs!$M$42),-AQ54*Inputs!$D$21),0)</f>
        <v>-0</v>
      </c>
      <c r="AR55" s="383" t="n">
        <f aca="false">IFERROR(IF(AR3=0,-(Inputs!$D$17*Inputs!$M$42),-AR54*Inputs!$D$21),0)</f>
        <v>-0</v>
      </c>
      <c r="AS55" s="383" t="n">
        <f aca="false">IFERROR(IF(AS3=0,-(Inputs!$D$17*Inputs!$M$42),-AS54*Inputs!$D$21),0)</f>
        <v>-0</v>
      </c>
      <c r="AT55" s="383" t="n">
        <f aca="false">IFERROR(IF(AT3=0,-(Inputs!$D$17*Inputs!$M$42),-AT54*Inputs!$D$21),0)</f>
        <v>-0</v>
      </c>
      <c r="AU55" s="383" t="n">
        <f aca="false">IFERROR(IF(AU3=0,-(Inputs!$D$17*Inputs!$M$42),-AU54*Inputs!$D$21),0)</f>
        <v>-0</v>
      </c>
      <c r="AV55" s="383" t="n">
        <f aca="false">IFERROR(IF(AV3=0,-(Inputs!$D$17*Inputs!$M$42),-AV54*Inputs!$D$21),0)</f>
        <v>-0</v>
      </c>
      <c r="AW55" s="383" t="n">
        <f aca="false">IFERROR(IF(AW3=0,-(Inputs!$D$17*Inputs!$M$42),-AW54*Inputs!$D$21),0)</f>
        <v>-0</v>
      </c>
      <c r="AX55" s="383" t="n">
        <f aca="false">IFERROR(IF(AX3=0,-(Inputs!$D$17*Inputs!$M$42),-AX54*Inputs!$D$21),0)</f>
        <v>-0</v>
      </c>
      <c r="AY55" s="383" t="n">
        <f aca="false">IFERROR(IF(AY3=0,-(Inputs!$D$17*Inputs!$M$42),-AY54*Inputs!$D$21),0)</f>
        <v>-0</v>
      </c>
      <c r="AZ55" s="383" t="n">
        <f aca="false">IFERROR(IF(AZ3=0,-(Inputs!$D$17*Inputs!$M$42),-AZ54*Inputs!$D$21),0)</f>
        <v>-0</v>
      </c>
      <c r="BA55" s="383" t="n">
        <f aca="false">IFERROR(IF(BA3=0,-(Inputs!$D$17*Inputs!$M$42),-BA54*Inputs!$D$21),0)</f>
        <v>-0</v>
      </c>
      <c r="BB55" s="383" t="n">
        <f aca="false">IFERROR(IF(BB3=0,-(Inputs!$D$17*Inputs!$M$42),-BB54*Inputs!$D$21),0)</f>
        <v>-0</v>
      </c>
      <c r="BC55" s="383" t="n">
        <f aca="false">IFERROR(IF(BC3=0,-(Inputs!$D$17*Inputs!$M$42),-BC54*Inputs!$D$21),0)</f>
        <v>-0</v>
      </c>
      <c r="BD55" s="383" t="n">
        <f aca="false">IFERROR(IF(BD3=0,-(Inputs!$D$17*Inputs!$M$42),-BD54*Inputs!$D$21),0)</f>
        <v>-0</v>
      </c>
      <c r="BE55" s="383" t="n">
        <f aca="false">IFERROR(IF(BE3=0,-(Inputs!$D$17*Inputs!$M$42),-BE54*Inputs!$D$21),0)</f>
        <v>-0</v>
      </c>
      <c r="BF55" s="383" t="n">
        <f aca="false">IFERROR(IF(BF3=0,-(Inputs!$D$17*Inputs!$M$42),-BF54*Inputs!$D$21),0)</f>
        <v>-0</v>
      </c>
      <c r="BG55" s="383" t="n">
        <f aca="false">IFERROR(IF(BG3=0,-(Inputs!$D$17*Inputs!$M$42),-BG54*Inputs!$D$21),0)</f>
        <v>-0</v>
      </c>
      <c r="BH55" s="383" t="n">
        <f aca="false">IFERROR(IF(BH3=0,-(Inputs!$D$17*Inputs!$M$42),-BH54*Inputs!$D$21),0)</f>
        <v>-0</v>
      </c>
      <c r="BI55" s="383" t="n">
        <f aca="false">IFERROR(IF(BI3=0,-(Inputs!$D$17*Inputs!$M$42),-BI54*Inputs!$D$21),0)</f>
        <v>-0</v>
      </c>
      <c r="BJ55" s="383" t="n">
        <f aca="false">IFERROR(IF(BJ3=0,-(Inputs!$D$17*Inputs!$M$42),-BJ54*Inputs!$D$21),0)</f>
        <v>-0</v>
      </c>
      <c r="BK55" s="383" t="n">
        <f aca="false">IFERROR(IF(BK3=0,-(Inputs!$D$17*Inputs!$M$42),-BK54*Inputs!$D$21),0)</f>
        <v>-0</v>
      </c>
      <c r="BL55" s="383" t="n">
        <f aca="false">IFERROR(IF(BL3=0,-(Inputs!$D$17*Inputs!$M$42),-BL54*Inputs!$D$21),0)</f>
        <v>-0</v>
      </c>
      <c r="BM55" s="383" t="n">
        <f aca="false">IFERROR(IF(BM3=0,-(Inputs!$D$17*Inputs!$M$42),-BM54*Inputs!$D$21),0)</f>
        <v>-0</v>
      </c>
      <c r="BN55" s="383" t="n">
        <f aca="false">IFERROR(IF(BN3=0,-(Inputs!$D$17*Inputs!$M$42),-BN54*Inputs!$D$21),0)</f>
        <v>-0</v>
      </c>
      <c r="BO55" s="383" t="n">
        <f aca="false">IFERROR(IF(BO3=0,-(Inputs!$D$17*Inputs!$M$42),-BO54*Inputs!$D$21),0)</f>
        <v>-0</v>
      </c>
      <c r="BP55" s="383" t="n">
        <f aca="false">IFERROR(IF(BP3=0,-(Inputs!$D$17*Inputs!$M$42),-BP54*Inputs!$D$21),0)</f>
        <v>-0</v>
      </c>
      <c r="BQ55" s="383" t="n">
        <f aca="false">IFERROR(IF(BQ3=0,-(Inputs!$D$17*Inputs!$M$42),-BQ54*Inputs!$D$21),0)</f>
        <v>-0</v>
      </c>
      <c r="BR55" s="383" t="n">
        <f aca="false">IFERROR(IF(BR3=0,-(Inputs!$D$17*Inputs!$M$42),-BR54*Inputs!$D$21),0)</f>
        <v>-0</v>
      </c>
      <c r="BS55" s="383" t="n">
        <f aca="false">IFERROR(IF(BS3=0,-(Inputs!$D$17*Inputs!$M$42),-BS54*Inputs!$D$21),0)</f>
        <v>-0</v>
      </c>
      <c r="BT55" s="383" t="n">
        <f aca="false">IFERROR(IF(BT3=0,-(Inputs!$D$17*Inputs!$M$42),-BT54*Inputs!$D$21),0)</f>
        <v>-0</v>
      </c>
      <c r="BU55" s="383" t="n">
        <f aca="false">IFERROR(IF(BU3=0,-(Inputs!$D$17*Inputs!$M$42),-BU54*Inputs!$D$21),0)</f>
        <v>-0</v>
      </c>
      <c r="BV55" s="383" t="n">
        <f aca="false">IFERROR(IF(BV3=0,-(Inputs!$D$17*Inputs!$M$42),-BV54*Inputs!$D$21),0)</f>
        <v>-0</v>
      </c>
      <c r="BW55" s="383" t="n">
        <f aca="false">IFERROR(IF(BW3=0,-(Inputs!$D$17*Inputs!$M$42),-BW54*Inputs!$D$21),0)</f>
        <v>-0</v>
      </c>
      <c r="BX55" s="383" t="n">
        <f aca="false">IFERROR(IF(BX3=0,-(Inputs!$D$17*Inputs!$M$42),-BX54*Inputs!$D$21),0)</f>
        <v>-0</v>
      </c>
      <c r="BY55" s="383" t="n">
        <f aca="false">IFERROR(IF(BY3=0,-(Inputs!$D$17*Inputs!$M$42),-BY54*Inputs!$D$21),0)</f>
        <v>-0</v>
      </c>
      <c r="BZ55" s="383" t="n">
        <f aca="false">IFERROR(IF(BZ3=0,-(Inputs!$D$17*Inputs!$M$42),-BZ54*Inputs!$D$21),0)</f>
        <v>-0</v>
      </c>
      <c r="CA55" s="383" t="n">
        <f aca="false">IFERROR(IF(CA3=0,-(Inputs!$D$17*Inputs!$M$42),-CA54*Inputs!$D$21),0)</f>
        <v>-0</v>
      </c>
      <c r="CB55" s="383" t="n">
        <f aca="false">IFERROR(IF(CB3=0,-(Inputs!$D$17*Inputs!$M$42),-CB54*Inputs!$D$21),0)</f>
        <v>-0</v>
      </c>
      <c r="CC55" s="383" t="n">
        <f aca="false">IFERROR(IF(CC3=0,-(Inputs!$D$17*Inputs!$M$42),-CC54*Inputs!$D$21),0)</f>
        <v>-0</v>
      </c>
      <c r="CD55" s="383" t="n">
        <f aca="false">IFERROR(IF(CD3=0,-(Inputs!$D$17*Inputs!$M$42),-CD54*Inputs!$D$21),0)</f>
        <v>-0</v>
      </c>
      <c r="CE55" s="383" t="n">
        <f aca="false">IFERROR(IF(CE3=0,-(Inputs!$D$17*Inputs!$M$42),-CE54*Inputs!$D$21),0)</f>
        <v>-0</v>
      </c>
      <c r="CF55" s="383" t="n">
        <f aca="false">IFERROR(IF(CF3=0,-(Inputs!$D$17*Inputs!$M$42),-CF54*Inputs!$D$21),0)</f>
        <v>-0</v>
      </c>
      <c r="CG55" s="383" t="n">
        <f aca="false">IFERROR(IF(CG3=0,-(Inputs!$D$17*Inputs!$M$42),-CG54*Inputs!$D$21),0)</f>
        <v>-0</v>
      </c>
      <c r="CH55" s="383" t="n">
        <f aca="false">IFERROR(IF(CH3=0,-(Inputs!$D$17*Inputs!$M$42),-CH54*Inputs!$D$21),0)</f>
        <v>-0</v>
      </c>
      <c r="CI55" s="383" t="n">
        <f aca="false">IFERROR(IF(CI3=0,-(Inputs!$D$17*Inputs!$M$42),-CI54*Inputs!$D$21),0)</f>
        <v>-0</v>
      </c>
      <c r="CJ55" s="383" t="n">
        <f aca="false">IFERROR(IF(CJ3=0,-(Inputs!$D$17*Inputs!$M$42),-CJ54*Inputs!$D$21),0)</f>
        <v>-0</v>
      </c>
      <c r="CK55" s="383" t="n">
        <f aca="false">IFERROR(IF(CK3=0,-(Inputs!$D$17*Inputs!$M$42),-CK54*Inputs!$D$21),0)</f>
        <v>-0</v>
      </c>
      <c r="CL55" s="383" t="n">
        <f aca="false">IFERROR(IF(CL3=0,-(Inputs!$D$17*Inputs!$M$42),-CL54*Inputs!$D$21),0)</f>
        <v>-0</v>
      </c>
      <c r="CM55" s="383" t="n">
        <f aca="false">IFERROR(IF(CM3=0,-(Inputs!$D$17*Inputs!$M$42),-CM54*Inputs!$D$21),0)</f>
        <v>-0</v>
      </c>
      <c r="CN55" s="383" t="n">
        <f aca="false">IFERROR(IF(CN3=0,-(Inputs!$D$17*Inputs!$M$42),-CN54*Inputs!$D$21),0)</f>
        <v>-0</v>
      </c>
      <c r="CO55" s="383" t="n">
        <f aca="false">IFERROR(IF(CO3=0,-(Inputs!$D$17*Inputs!$M$42),-CO54*Inputs!$D$21),0)</f>
        <v>-0</v>
      </c>
      <c r="CP55" s="383" t="n">
        <f aca="false">IFERROR(IF(CP3=0,-(Inputs!$D$17*Inputs!$M$42),-CP54*Inputs!$D$21),0)</f>
        <v>-0</v>
      </c>
      <c r="CQ55" s="383" t="n">
        <f aca="false">IFERROR(IF(CQ3=0,-(Inputs!$D$17*Inputs!$M$42),-CQ54*Inputs!$D$21),0)</f>
        <v>-0</v>
      </c>
      <c r="CR55" s="383" t="n">
        <f aca="false">IFERROR(IF(CR3=0,-(Inputs!$D$17*Inputs!$M$42),-CR54*Inputs!$D$21),0)</f>
        <v>-0</v>
      </c>
      <c r="CS55" s="383" t="n">
        <f aca="false">IFERROR(IF(CS3=0,-(Inputs!$D$17*Inputs!$M$42),-CS54*Inputs!$D$21),0)</f>
        <v>-0</v>
      </c>
      <c r="CT55" s="383" t="n">
        <f aca="false">IFERROR(IF(CT3=0,-(Inputs!$D$17*Inputs!$M$42),-CT54*Inputs!$D$21),0)</f>
        <v>-0</v>
      </c>
      <c r="CU55" s="383" t="n">
        <f aca="false">IFERROR(IF(CU3=0,-(Inputs!$D$17*Inputs!$M$42),-CU54*Inputs!$D$21),0)</f>
        <v>-0</v>
      </c>
      <c r="CV55" s="383" t="n">
        <f aca="false">IFERROR(IF(CV3=0,-(Inputs!$D$17*Inputs!$M$42),-CV54*Inputs!$D$21),0)</f>
        <v>-0</v>
      </c>
      <c r="CW55" s="383" t="n">
        <f aca="false">IFERROR(IF(CW3=0,-(Inputs!$D$17*Inputs!$M$42),-CW54*Inputs!$D$21),0)</f>
        <v>-0</v>
      </c>
      <c r="CX55" s="383" t="n">
        <f aca="false">IFERROR(IF(CX3=0,-(Inputs!$D$17*Inputs!$M$42),-CX54*Inputs!$D$21),0)</f>
        <v>-0</v>
      </c>
      <c r="CY55" s="383" t="n">
        <f aca="false">IFERROR(IF(CY3=0,-(Inputs!$D$17*Inputs!$M$42),-CY54*Inputs!$D$21),0)</f>
        <v>-0</v>
      </c>
      <c r="CZ55" s="383" t="n">
        <f aca="false">IFERROR(IF(CZ3=0,-(Inputs!$D$17*Inputs!$M$42),-CZ54*Inputs!$D$21),0)</f>
        <v>-0</v>
      </c>
      <c r="DA55" s="383" t="n">
        <f aca="false">IFERROR(IF(DA3=0,-(Inputs!$D$17*Inputs!$M$42),-DA54*Inputs!$D$21),0)</f>
        <v>-0</v>
      </c>
      <c r="DB55" s="383" t="n">
        <f aca="false">IFERROR(IF(DB3=0,-(Inputs!$D$17*Inputs!$M$42),-DB54*Inputs!$D$21),0)</f>
        <v>-0</v>
      </c>
      <c r="DC55" s="383" t="n">
        <f aca="false">IFERROR(IF(DC3=0,-(Inputs!$D$17*Inputs!$M$42),-DC54*Inputs!$D$21),0)</f>
        <v>-0</v>
      </c>
      <c r="DD55" s="383" t="n">
        <f aca="false">IFERROR(IF(DD3=0,-(Inputs!$D$17*Inputs!$M$42),-DD54*Inputs!$D$21),0)</f>
        <v>-0</v>
      </c>
      <c r="DE55" s="383" t="n">
        <f aca="false">IFERROR(IF(DE3=0,-(Inputs!$D$17*Inputs!$M$42),-DE54*Inputs!$D$21),0)</f>
        <v>-0</v>
      </c>
      <c r="DF55" s="383" t="n">
        <f aca="false">IFERROR(IF(DF3=0,-(Inputs!$D$17*Inputs!$M$42),-DF54*Inputs!$D$21),0)</f>
        <v>-0</v>
      </c>
      <c r="DG55" s="383" t="n">
        <f aca="false">IFERROR(IF(DG3=0,-(Inputs!$D$17*Inputs!$M$42),-DG54*Inputs!$D$21),0)</f>
        <v>-0</v>
      </c>
      <c r="DH55" s="383" t="n">
        <f aca="false">IFERROR(IF(DH3=0,-(Inputs!$D$17*Inputs!$M$42),-DH54*Inputs!$D$21),0)</f>
        <v>-0</v>
      </c>
      <c r="DI55" s="383" t="n">
        <f aca="false">IFERROR(IF(DI3=0,-(Inputs!$D$17*Inputs!$M$42),-DI54*Inputs!$D$21),0)</f>
        <v>-0</v>
      </c>
      <c r="DJ55" s="383" t="n">
        <f aca="false">IFERROR(IF(DJ3=0,-(Inputs!$D$17*Inputs!$M$42),-DJ54*Inputs!$D$21),0)</f>
        <v>-0</v>
      </c>
      <c r="DK55" s="383" t="n">
        <f aca="false">IFERROR(IF(DK3=0,-(Inputs!$D$17*Inputs!$M$42),-DK54*Inputs!$D$21),0)</f>
        <v>-0</v>
      </c>
      <c r="DL55" s="383" t="n">
        <f aca="false">IFERROR(IF(DL3=0,-(Inputs!$D$17*Inputs!$M$42),-DL54*Inputs!$D$21),0)</f>
        <v>-0</v>
      </c>
      <c r="DM55" s="383" t="n">
        <f aca="false">IFERROR(IF(DM3=0,-(Inputs!$D$17*Inputs!$M$42),-DM54*Inputs!$D$21),0)</f>
        <v>-0</v>
      </c>
      <c r="DN55" s="383" t="n">
        <f aca="false">IFERROR(IF(DN3=0,-(Inputs!$D$17*Inputs!$M$42),-DN54*Inputs!$D$21),0)</f>
        <v>-0</v>
      </c>
      <c r="DO55" s="383" t="n">
        <f aca="false">IFERROR(IF(DO3=0,-(Inputs!$D$17*Inputs!$M$42),-DO54*Inputs!$D$21),0)</f>
        <v>-0</v>
      </c>
      <c r="DP55" s="383" t="n">
        <f aca="false">IFERROR(IF(DP3=0,-(Inputs!$D$17*Inputs!$M$42),-DP54*Inputs!$D$21),0)</f>
        <v>-0</v>
      </c>
      <c r="DQ55" s="383" t="n">
        <f aca="false">IFERROR(IF(DQ3=0,-(Inputs!$D$17*Inputs!$M$42),-DQ54*Inputs!$D$21),0)</f>
        <v>-0</v>
      </c>
      <c r="DR55" s="383" t="n">
        <f aca="false">IFERROR(IF(DR3=0,-(Inputs!$D$17*Inputs!$M$42),-DR54*Inputs!$D$21),0)</f>
        <v>-0</v>
      </c>
      <c r="DS55" s="383" t="n">
        <f aca="false">IFERROR(IF(DS3=0,-(Inputs!$D$17*Inputs!$M$42),-DS54*Inputs!$D$21),0)</f>
        <v>-0</v>
      </c>
      <c r="DT55" s="383" t="n">
        <f aca="false">IFERROR(IF(DT3=0,-(Inputs!$D$17*Inputs!$M$42),-DT54*Inputs!$D$21),0)</f>
        <v>-0</v>
      </c>
      <c r="DU55" s="383" t="n">
        <f aca="false">IFERROR(IF(DU3=0,-(Inputs!$D$17*Inputs!$M$42),-DU54*Inputs!$D$21),0)</f>
        <v>-0</v>
      </c>
      <c r="DV55" s="383" t="n">
        <f aca="false">IFERROR(IF(DV3=0,-(Inputs!$D$17*Inputs!$M$42),-DV54*Inputs!$D$21),0)</f>
        <v>-0</v>
      </c>
      <c r="DW55" s="383" t="n">
        <f aca="false">IFERROR(IF(DW3=0,-(Inputs!$D$17*Inputs!$M$42),-DW54*Inputs!$D$21),0)</f>
        <v>-0</v>
      </c>
      <c r="DX55" s="383" t="n">
        <f aca="false">IFERROR(IF(DX3=0,-(Inputs!$D$17*Inputs!$M$42),-DX54*Inputs!$D$21),0)</f>
        <v>-0</v>
      </c>
      <c r="DY55" s="383" t="n">
        <f aca="false">IFERROR(IF(DY3=0,-(Inputs!$D$17*Inputs!$M$42),-DY54*Inputs!$D$21),0)</f>
        <v>-0</v>
      </c>
      <c r="DZ55" s="383" t="n">
        <f aca="false">IFERROR(IF(DZ3=0,-(Inputs!$D$17*Inputs!$M$42),-DZ54*Inputs!$D$21),0)</f>
        <v>-0</v>
      </c>
      <c r="EA55" s="383" t="n">
        <f aca="false">IFERROR(IF(EA3=0,-(Inputs!$D$17*Inputs!$M$42),-EA54*Inputs!$D$21),0)</f>
        <v>-0</v>
      </c>
      <c r="EB55" s="383" t="n">
        <f aca="false">IFERROR(IF(EB3=0,-(Inputs!$D$17*Inputs!$M$42),-EB54*Inputs!$D$21),0)</f>
        <v>-0</v>
      </c>
      <c r="EC55" s="383" t="n">
        <f aca="false">IFERROR(IF(EC3=0,-(Inputs!$D$17*Inputs!$M$42),-EC54*Inputs!$D$21),0)</f>
        <v>-0</v>
      </c>
      <c r="ED55" s="383" t="n">
        <f aca="false">IFERROR(IF(ED3=0,-(Inputs!$D$17*Inputs!$M$42),-ED54*Inputs!$D$21),0)</f>
        <v>-0</v>
      </c>
      <c r="EE55" s="383" t="n">
        <f aca="false">IFERROR(IF(EE3=0,-(Inputs!$D$17*Inputs!$M$42),-EE54*Inputs!$D$21),0)</f>
        <v>-0</v>
      </c>
      <c r="EF55" s="383" t="n">
        <f aca="false">IFERROR(IF(EF3=0,-(Inputs!$D$17*Inputs!$M$42),-EF54*Inputs!$D$21),0)</f>
        <v>-0</v>
      </c>
      <c r="EG55" s="383" t="n">
        <f aca="false">IFERROR(IF(EG3=0,-(Inputs!$D$17*Inputs!$M$42),-EG54*Inputs!$D$21),0)</f>
        <v>-0</v>
      </c>
      <c r="EH55" s="383" t="n">
        <f aca="false">IFERROR(IF(EH3=0,-(Inputs!$D$17*Inputs!$M$42),-EH54*Inputs!$D$21),0)</f>
        <v>-0</v>
      </c>
      <c r="EI55" s="383" t="n">
        <f aca="false">IFERROR(IF(EI3=0,-(Inputs!$D$17*Inputs!$M$42),-EI54*Inputs!$D$21),0)</f>
        <v>-0</v>
      </c>
      <c r="EJ55" s="383" t="n">
        <f aca="false">IFERROR(IF(EJ3=0,-(Inputs!$D$17*Inputs!$M$42),-EJ54*Inputs!$D$21),0)</f>
        <v>-0</v>
      </c>
      <c r="EK55" s="383" t="n">
        <f aca="false">IFERROR(IF(EK3=0,-(Inputs!$D$17*Inputs!$M$42),-EK54*Inputs!$D$21),0)</f>
        <v>-0</v>
      </c>
      <c r="EL55" s="383" t="n">
        <f aca="false">IFERROR(IF(EL3=0,-(Inputs!$D$17*Inputs!$M$42),-EL54*Inputs!$D$21),0)</f>
        <v>-0</v>
      </c>
      <c r="EM55" s="383" t="n">
        <f aca="false">IFERROR(IF(EM3=0,-(Inputs!$D$17*Inputs!$M$42),-EM54*Inputs!$D$21),0)</f>
        <v>-0</v>
      </c>
      <c r="EN55" s="383" t="n">
        <f aca="false">IFERROR(IF(EN3=0,-(Inputs!$D$17*Inputs!$M$42),-EN54*Inputs!$D$21),0)</f>
        <v>-0</v>
      </c>
      <c r="EO55" s="383" t="n">
        <f aca="false">IFERROR(IF(EO3=0,-(Inputs!$D$17*Inputs!$M$42),-EO54*Inputs!$D$21),0)</f>
        <v>-0</v>
      </c>
      <c r="EP55" s="383" t="n">
        <f aca="false">IFERROR(IF(EP3=0,-(Inputs!$D$17*Inputs!$M$42),-EP54*Inputs!$D$21),0)</f>
        <v>-0</v>
      </c>
      <c r="EQ55" s="383" t="n">
        <f aca="false">IFERROR(IF(EQ3=0,-(Inputs!$D$17*Inputs!$M$42),-EQ54*Inputs!$D$21),0)</f>
        <v>-0</v>
      </c>
      <c r="ER55" s="383" t="n">
        <f aca="false">IFERROR(IF(ER3=0,-(Inputs!$D$17*Inputs!$M$42),-ER54*Inputs!$D$21),0)</f>
        <v>-0</v>
      </c>
      <c r="ES55" s="383" t="n">
        <f aca="false">IFERROR(IF(ES3=0,-(Inputs!$D$17*Inputs!$M$42),-ES54*Inputs!$D$21),0)</f>
        <v>-0</v>
      </c>
      <c r="ET55" s="383" t="n">
        <f aca="false">IFERROR(IF(ET3=0,-(Inputs!$D$17*Inputs!$M$42),-ET54*Inputs!$D$21),0)</f>
        <v>-0</v>
      </c>
      <c r="EU55" s="383" t="n">
        <f aca="false">IFERROR(IF(EU3=0,-(Inputs!$D$17*Inputs!$M$42),-EU54*Inputs!$D$21),0)</f>
        <v>-0</v>
      </c>
      <c r="EV55" s="383" t="n">
        <f aca="false">IFERROR(IF(EV3=0,-(Inputs!$D$17*Inputs!$M$42),-EV54*Inputs!$D$21),0)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232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233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234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IFERROR(Y1NOI/(Inputs!E121),0)</f>
        <v>0</v>
      </c>
      <c r="H58" s="455" t="n">
        <f aca="false">IFERROR(H44/(Inputs!$E$121),0)</f>
        <v>0</v>
      </c>
      <c r="I58" s="455" t="n">
        <f aca="false">IFERROR(I44/(Inputs!$E$28),0)</f>
        <v>0</v>
      </c>
      <c r="J58" s="455" t="n">
        <f aca="false">IFERROR(J44/(Inputs!$E$28),0)</f>
        <v>0</v>
      </c>
      <c r="K58" s="455" t="n">
        <f aca="false">IFERROR(K44/(Inputs!$E$28),0)</f>
        <v>0</v>
      </c>
      <c r="L58" s="455" t="n">
        <f aca="false">IFERROR(L44/(Inputs!$E$28),0)</f>
        <v>0</v>
      </c>
      <c r="M58" s="455" t="n">
        <f aca="false">IFERROR(M44/(Inputs!$E$28),0)</f>
        <v>0</v>
      </c>
      <c r="N58" s="455" t="n">
        <f aca="false">IFERROR(N44/(Inputs!$E$28),0)</f>
        <v>0</v>
      </c>
      <c r="O58" s="455" t="n">
        <f aca="false">IFERROR(O44/(Inputs!$E$28),0)</f>
        <v>0</v>
      </c>
      <c r="P58" s="455" t="n">
        <f aca="false">IFERROR(P44/(Inputs!$E$28),0)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235</v>
      </c>
      <c r="D59" s="457" t="e">
        <f aca="false">Y1NOI/PP</f>
        <v>#DIV/0!</v>
      </c>
      <c r="E59" s="454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54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236</v>
      </c>
      <c r="D61" s="458" t="e">
        <f aca="false">S61</f>
        <v>#DIV/0!</v>
      </c>
      <c r="E61" s="454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236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237</v>
      </c>
      <c r="D62" s="459" t="n">
        <f aca="false">S62</f>
        <v>0</v>
      </c>
      <c r="E62" s="454"/>
      <c r="R62" s="429" t="s">
        <v>237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238</v>
      </c>
      <c r="D63" s="460" t="e">
        <f aca="false">SUM($F$56:$P$56)/$D$62</f>
        <v>#DIV/0!</v>
      </c>
      <c r="E63" s="454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239</v>
      </c>
      <c r="S65" s="463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464"/>
      <c r="BU65" s="464"/>
      <c r="BV65" s="464"/>
      <c r="BW65" s="464"/>
      <c r="BX65" s="464"/>
      <c r="BY65" s="464"/>
      <c r="BZ65" s="464"/>
      <c r="CA65" s="464"/>
      <c r="CB65" s="464"/>
      <c r="CC65" s="464"/>
      <c r="CD65" s="464"/>
      <c r="CE65" s="464"/>
      <c r="CF65" s="464"/>
      <c r="CG65" s="464"/>
      <c r="CH65" s="464"/>
      <c r="CI65" s="464"/>
      <c r="CJ65" s="464"/>
      <c r="CK65" s="464"/>
      <c r="CL65" s="464"/>
      <c r="CM65" s="464"/>
      <c r="CN65" s="464"/>
      <c r="CO65" s="464"/>
      <c r="CP65" s="464"/>
      <c r="CQ65" s="464"/>
      <c r="CR65" s="464"/>
      <c r="CS65" s="464"/>
      <c r="CT65" s="464"/>
      <c r="CU65" s="464"/>
      <c r="CV65" s="464"/>
      <c r="CW65" s="464"/>
      <c r="CX65" s="464"/>
      <c r="CY65" s="464"/>
      <c r="CZ65" s="464"/>
      <c r="DA65" s="464"/>
      <c r="DB65" s="464"/>
      <c r="DC65" s="464"/>
      <c r="DD65" s="464"/>
      <c r="DE65" s="464"/>
      <c r="DF65" s="464"/>
      <c r="DG65" s="464"/>
      <c r="DH65" s="464"/>
      <c r="DI65" s="464"/>
      <c r="DJ65" s="464"/>
      <c r="DK65" s="464"/>
      <c r="DL65" s="464"/>
      <c r="DM65" s="464"/>
      <c r="DN65" s="464"/>
      <c r="DO65" s="464"/>
      <c r="DP65" s="464"/>
      <c r="DQ65" s="464"/>
      <c r="DR65" s="464"/>
      <c r="DS65" s="464"/>
      <c r="DT65" s="464"/>
      <c r="DU65" s="464"/>
      <c r="DV65" s="464"/>
      <c r="DW65" s="464"/>
      <c r="DX65" s="464"/>
      <c r="DY65" s="464"/>
      <c r="DZ65" s="464"/>
      <c r="EA65" s="464"/>
      <c r="EB65" s="464"/>
      <c r="EC65" s="464"/>
      <c r="ED65" s="464"/>
      <c r="EE65" s="464"/>
      <c r="EF65" s="464"/>
      <c r="EG65" s="464"/>
      <c r="EH65" s="464"/>
      <c r="EI65" s="464"/>
      <c r="EJ65" s="464"/>
      <c r="EK65" s="464"/>
      <c r="EL65" s="464"/>
      <c r="EM65" s="464"/>
      <c r="EN65" s="464"/>
      <c r="EO65" s="464"/>
      <c r="EP65" s="464"/>
      <c r="EQ65" s="464"/>
      <c r="ER65" s="464"/>
      <c r="ES65" s="464"/>
      <c r="ET65" s="464"/>
      <c r="EU65" s="464"/>
      <c r="EV65" s="464" t="n">
        <f aca="false">EU71</f>
        <v>-0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240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241</v>
      </c>
      <c r="T67" s="383" t="n">
        <f aca="false">IF(T3=0,Inputs!$J$117,0)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242</v>
      </c>
      <c r="T68" s="383" t="n">
        <f aca="false">IF(OR(T3=0,T2&gt;Inputs!$E$20),0,-Inputs!$J$6)</f>
        <v>0</v>
      </c>
      <c r="U68" s="383" t="n">
        <f aca="false">IF(OR(U3=0,U2&gt;Inputs!$E$20),0,-Inputs!$J$118)</f>
        <v>0</v>
      </c>
      <c r="V68" s="383" t="n">
        <f aca="false">IF(OR(V3=0,V2&gt;Inputs!$E$20),0,-Inputs!$J$118)</f>
        <v>0</v>
      </c>
      <c r="W68" s="383" t="n">
        <f aca="false">IF(OR(W3=0,W2&gt;Inputs!$E$20),0,-Inputs!$J$118)</f>
        <v>0</v>
      </c>
      <c r="X68" s="383" t="n">
        <f aca="false">IF(OR(X3=0,X2&gt;Inputs!$E$20),0,-Inputs!$J$118)</f>
        <v>0</v>
      </c>
      <c r="Y68" s="383" t="n">
        <f aca="false">IF(OR(Y3=0,Y2&gt;Inputs!$E$20),0,-Inputs!$J$118)</f>
        <v>0</v>
      </c>
      <c r="Z68" s="383" t="n">
        <f aca="false">IF(OR(Z3=0,Z2&gt;Inputs!$E$20),0,-Inputs!$J$118)</f>
        <v>0</v>
      </c>
      <c r="AA68" s="383" t="n">
        <f aca="false">IF(OR(AA3=0,AA2&gt;Inputs!$E$20),0,-Inputs!$J$118)</f>
        <v>0</v>
      </c>
      <c r="AB68" s="383" t="n">
        <f aca="false">IF(OR(AB3=0,AB2&gt;Inputs!$E$20),0,-Inputs!$J$118)</f>
        <v>0</v>
      </c>
      <c r="AC68" s="383" t="n">
        <f aca="false">IF(OR(AC3=0,AC2&gt;Inputs!$E$20),0,-Inputs!$J$118)</f>
        <v>0</v>
      </c>
      <c r="AD68" s="383" t="n">
        <f aca="false">IF(OR(AD3=0,AD2&gt;Inputs!$E$20),0,-Inputs!$J$118)</f>
        <v>0</v>
      </c>
      <c r="AE68" s="383" t="n">
        <f aca="false">IF(OR(AE3=0,AE2&gt;Inputs!$E$20),0,-Inputs!$J$118)</f>
        <v>0</v>
      </c>
      <c r="AF68" s="383" t="n">
        <f aca="false">IF(OR(AF3=0,AF2&gt;Inputs!$E$20),0,-Inputs!$J$118)</f>
        <v>0</v>
      </c>
      <c r="AG68" s="383" t="n">
        <f aca="false">IF(OR(AG3=0,AG2&gt;Inputs!$E$20),0,-Inputs!$J$118)</f>
        <v>0</v>
      </c>
      <c r="AH68" s="383" t="n">
        <f aca="false">IF(OR(AH3=0,AH2&gt;Inputs!$E$20),0,-Inputs!$J$118)</f>
        <v>0</v>
      </c>
      <c r="AI68" s="383" t="n">
        <f aca="false">IF(OR(AI3=0,AI2&gt;Inputs!$E$20),0,-Inputs!$J$118)</f>
        <v>0</v>
      </c>
      <c r="AJ68" s="383" t="n">
        <f aca="false">IF(OR(AJ3=0,AJ2&gt;Inputs!$E$20),0,-Inputs!$J$118)</f>
        <v>0</v>
      </c>
      <c r="AK68" s="383" t="n">
        <f aca="false">IF(OR(AK3=0,AK2&gt;Inputs!$E$20),0,-Inputs!$J$118)</f>
        <v>0</v>
      </c>
      <c r="AL68" s="383" t="n">
        <f aca="false">IF(OR(AL3=0,AL2&gt;Inputs!$E$20),0,-Inputs!$J$118)</f>
        <v>0</v>
      </c>
      <c r="AM68" s="383" t="n">
        <f aca="false">IF(OR(AM3=0,AM2&gt;Inputs!$E$20),0,-Inputs!$J$118)</f>
        <v>0</v>
      </c>
      <c r="AN68" s="383" t="n">
        <f aca="false">IF(OR(AN3=0,AN2&gt;Inputs!$E$20),0,-Inputs!$J$118)</f>
        <v>0</v>
      </c>
      <c r="AO68" s="383" t="n">
        <f aca="false">IF(OR(AO3=0,AO2&gt;Inputs!$E$20),0,-Inputs!$J$118)</f>
        <v>0</v>
      </c>
      <c r="AP68" s="383" t="n">
        <f aca="false">IF(OR(AP3=0,AP2&gt;Inputs!$E$20),0,-Inputs!$J$118)</f>
        <v>0</v>
      </c>
      <c r="AQ68" s="383" t="n">
        <f aca="false">IF(OR(AQ3=0,AQ2&gt;Inputs!$E$20),0,-Inputs!$J$118)</f>
        <v>0</v>
      </c>
      <c r="AR68" s="383" t="n">
        <f aca="false">IF(OR(AR3=0,AR2&gt;Inputs!$E$20),0,-Inputs!$J$118)</f>
        <v>0</v>
      </c>
      <c r="AS68" s="383" t="n">
        <f aca="false">IF(OR(AS3=0,AS2&gt;Inputs!$E$20),0,-Inputs!$J$118)</f>
        <v>0</v>
      </c>
      <c r="AT68" s="383" t="n">
        <f aca="false">IF(OR(AT3=0,AT2&gt;Inputs!$E$20),0,-Inputs!$J$118)</f>
        <v>0</v>
      </c>
      <c r="AU68" s="383" t="n">
        <f aca="false">IF(OR(AU3=0,AU2&gt;Inputs!$E$20),0,-Inputs!$J$118)</f>
        <v>0</v>
      </c>
      <c r="AV68" s="383" t="n">
        <f aca="false">IF(OR(AV3=0,AV2&gt;Inputs!$E$20),0,-Inputs!$J$118)</f>
        <v>0</v>
      </c>
      <c r="AW68" s="383" t="n">
        <f aca="false">IF(OR(AW3=0,AW2&gt;Inputs!$E$20),0,-Inputs!$J$118)</f>
        <v>0</v>
      </c>
      <c r="AX68" s="383" t="n">
        <f aca="false">IF(OR(AX3=0,AX2&gt;Inputs!$E$20),0,-Inputs!$J$118)</f>
        <v>0</v>
      </c>
      <c r="AY68" s="383" t="n">
        <f aca="false">IF(OR(AY3=0,AY2&gt;Inputs!$E$20),0,-Inputs!$J$118)</f>
        <v>0</v>
      </c>
      <c r="AZ68" s="383" t="n">
        <f aca="false">IF(OR(AZ3=0,AZ2&gt;Inputs!$E$20),0,-Inputs!$J$118)</f>
        <v>0</v>
      </c>
      <c r="BA68" s="383" t="n">
        <f aca="false">IF(OR(BA3=0,BA2&gt;Inputs!$E$20),0,-Inputs!$J$118)</f>
        <v>0</v>
      </c>
      <c r="BB68" s="383" t="n">
        <f aca="false">IF(OR(BB3=0,BB2&gt;Inputs!$E$20),0,-Inputs!$J$118)</f>
        <v>0</v>
      </c>
      <c r="BC68" s="383" t="n">
        <f aca="false">IF(OR(BC3=0,BC2&gt;Inputs!$E$20),0,-Inputs!$J$118)</f>
        <v>0</v>
      </c>
      <c r="BD68" s="383" t="n">
        <f aca="false">IF(OR(BD3=0,BD2&gt;Inputs!$E$20),0,-Inputs!$J$118)</f>
        <v>0</v>
      </c>
      <c r="BE68" s="383" t="n">
        <f aca="false">IF(OR(BE3=0,BE2&gt;Inputs!$E$20),0,-Inputs!$J$118)</f>
        <v>0</v>
      </c>
      <c r="BF68" s="383" t="n">
        <f aca="false">IF(OR(BF3=0,BF2&gt;Inputs!$E$20),0,-Inputs!$J$118)</f>
        <v>0</v>
      </c>
      <c r="BG68" s="383" t="n">
        <f aca="false">IF(OR(BG3=0,BG2&gt;Inputs!$E$20),0,-Inputs!$J$118)</f>
        <v>0</v>
      </c>
      <c r="BH68" s="383" t="n">
        <f aca="false">IF(OR(BH3=0,BH2&gt;Inputs!$E$20),0,-Inputs!$J$118)</f>
        <v>0</v>
      </c>
      <c r="BI68" s="383" t="n">
        <f aca="false">IF(OR(BI3=0,BI2&gt;Inputs!$E$20),0,-Inputs!$J$118)</f>
        <v>0</v>
      </c>
      <c r="BJ68" s="383" t="n">
        <f aca="false">IF(OR(BJ3=0,BJ2&gt;Inputs!$E$20),0,-Inputs!$J$118)</f>
        <v>0</v>
      </c>
      <c r="BK68" s="383" t="n">
        <f aca="false">IF(OR(BK3=0,BK2&gt;Inputs!$E$20),0,-Inputs!$J$118)</f>
        <v>0</v>
      </c>
      <c r="BL68" s="383" t="n">
        <f aca="false">IF(OR(BL3=0,BL2&gt;Inputs!$E$20),0,-Inputs!$J$118)</f>
        <v>0</v>
      </c>
      <c r="BM68" s="383" t="n">
        <f aca="false">IF(OR(BM3=0,BM2&gt;Inputs!$E$20),0,-Inputs!$J$118)</f>
        <v>0</v>
      </c>
      <c r="BN68" s="383" t="n">
        <f aca="false">IF(OR(BN3=0,BN2&gt;Inputs!$E$20),0,-Inputs!$J$118)</f>
        <v>0</v>
      </c>
      <c r="BO68" s="383" t="n">
        <f aca="false">IF(OR(BO3=0,BO2&gt;Inputs!$E$20),0,-Inputs!$J$118)</f>
        <v>0</v>
      </c>
      <c r="BP68" s="383" t="n">
        <f aca="false">IF(OR(BP3=0,BP2&gt;Inputs!$E$20),0,-Inputs!$J$118)</f>
        <v>0</v>
      </c>
      <c r="BQ68" s="383" t="n">
        <f aca="false">IF(OR(BQ3=0,BQ2&gt;Inputs!$E$20),0,-Inputs!$J$118)</f>
        <v>0</v>
      </c>
      <c r="BR68" s="383" t="n">
        <f aca="false">IF(OR(BR3=0,BR2&gt;Inputs!$E$20),0,-Inputs!$J$118)</f>
        <v>0</v>
      </c>
      <c r="BS68" s="383" t="n">
        <f aca="false">IF(OR(BS3=0,BS2&gt;Inputs!$E$20),0,-Inputs!$J$118)</f>
        <v>0</v>
      </c>
      <c r="BT68" s="383" t="n">
        <f aca="false">IF(OR(BT3=0,BT2&gt;Inputs!$E$20),0,-Inputs!$J$118)</f>
        <v>0</v>
      </c>
      <c r="BU68" s="383" t="n">
        <f aca="false">IF(OR(BU3=0,BU2&gt;Inputs!$E$20),0,-Inputs!$J$118)</f>
        <v>0</v>
      </c>
      <c r="BV68" s="383" t="n">
        <f aca="false">IF(OR(BV3=0,BV2&gt;Inputs!$E$20),0,-Inputs!$J$118)</f>
        <v>0</v>
      </c>
      <c r="BW68" s="383" t="n">
        <f aca="false">IF(OR(BW3=0,BW2&gt;Inputs!$E$20),0,-Inputs!$J$118)</f>
        <v>0</v>
      </c>
      <c r="BX68" s="383" t="n">
        <f aca="false">IF(OR(BX3=0,BX2&gt;Inputs!$E$20),0,-Inputs!$J$118)</f>
        <v>0</v>
      </c>
      <c r="BY68" s="383" t="n">
        <f aca="false">IF(OR(BY3=0,BY2&gt;Inputs!$E$20),0,-Inputs!$J$118)</f>
        <v>0</v>
      </c>
      <c r="BZ68" s="383" t="n">
        <f aca="false">IF(OR(BZ3=0,BZ2&gt;Inputs!$E$20),0,-Inputs!$J$118)</f>
        <v>0</v>
      </c>
      <c r="CA68" s="383" t="n">
        <f aca="false">IF(OR(CA3=0,CA2&gt;Inputs!$E$20),0,-Inputs!$J$118)</f>
        <v>0</v>
      </c>
      <c r="CB68" s="383" t="n">
        <f aca="false">IF(OR(CB3=0,CB2&gt;Inputs!$E$20),0,-Inputs!$J$118)</f>
        <v>0</v>
      </c>
      <c r="CC68" s="383" t="n">
        <f aca="false">IF(OR(CC3=0,CC2&gt;Inputs!$E$20),0,-Inputs!$J$118)</f>
        <v>0</v>
      </c>
      <c r="CD68" s="383" t="n">
        <f aca="false">IF(OR(CD3=0,CD2&gt;Inputs!$E$20),0,-Inputs!$J$118)</f>
        <v>0</v>
      </c>
      <c r="CE68" s="383" t="n">
        <f aca="false">IF(OR(CE3=0,CE2&gt;Inputs!$E$20),0,-Inputs!$J$118)</f>
        <v>0</v>
      </c>
      <c r="CF68" s="383" t="n">
        <f aca="false">IF(OR(CF3=0,CF2&gt;Inputs!$E$20),0,-Inputs!$J$118)</f>
        <v>0</v>
      </c>
      <c r="CG68" s="383" t="n">
        <f aca="false">IF(OR(CG3=0,CG2&gt;Inputs!$E$20),0,-Inputs!$J$118)</f>
        <v>0</v>
      </c>
      <c r="CH68" s="383" t="n">
        <f aca="false">IF(OR(CH3=0,CH2&gt;Inputs!$E$20),0,-Inputs!$J$118)</f>
        <v>0</v>
      </c>
      <c r="CI68" s="383" t="n">
        <f aca="false">IF(OR(CI3=0,CI2&gt;Inputs!$E$20),0,-Inputs!$J$118)</f>
        <v>0</v>
      </c>
      <c r="CJ68" s="383" t="n">
        <f aca="false">IF(OR(CJ3=0,CJ2&gt;Inputs!$E$20),0,-Inputs!$J$118)</f>
        <v>0</v>
      </c>
      <c r="CK68" s="383" t="n">
        <f aca="false">IF(OR(CK3=0,CK2&gt;Inputs!$E$20),0,-Inputs!$J$118)</f>
        <v>0</v>
      </c>
      <c r="CL68" s="383" t="n">
        <f aca="false">IF(OR(CL3=0,CL2&gt;Inputs!$E$20),0,-Inputs!$J$118)</f>
        <v>0</v>
      </c>
      <c r="CM68" s="383" t="n">
        <f aca="false">IF(OR(CM3=0,CM2&gt;Inputs!$E$20),0,-Inputs!$J$118)</f>
        <v>0</v>
      </c>
      <c r="CN68" s="383" t="n">
        <f aca="false">IF(OR(CN3=0,CN2&gt;Inputs!$E$20),0,-Inputs!$J$118)</f>
        <v>0</v>
      </c>
      <c r="CO68" s="383" t="n">
        <f aca="false">IF(OR(CO3=0,CO2&gt;Inputs!$E$20),0,-Inputs!$J$118)</f>
        <v>0</v>
      </c>
      <c r="CP68" s="383" t="n">
        <f aca="false">IF(OR(CP3=0,CP2&gt;Inputs!$E$20),0,-Inputs!$J$118)</f>
        <v>0</v>
      </c>
      <c r="CQ68" s="383" t="n">
        <f aca="false">IF(OR(CQ3=0,CQ2&gt;Inputs!$E$20),0,-Inputs!$J$118)</f>
        <v>0</v>
      </c>
      <c r="CR68" s="383" t="n">
        <f aca="false">IF(OR(CR3=0,CR2&gt;Inputs!$E$20),0,-Inputs!$J$118)</f>
        <v>0</v>
      </c>
      <c r="CS68" s="383" t="n">
        <f aca="false">IF(OR(CS3=0,CS2&gt;Inputs!$E$20),0,-Inputs!$J$118)</f>
        <v>0</v>
      </c>
      <c r="CT68" s="383" t="n">
        <f aca="false">IF(OR(CT3=0,CT2&gt;Inputs!$E$20),0,-Inputs!$J$118)</f>
        <v>0</v>
      </c>
      <c r="CU68" s="383" t="n">
        <f aca="false">IF(OR(CU3=0,CU2&gt;Inputs!$E$20),0,-Inputs!$J$118)</f>
        <v>0</v>
      </c>
      <c r="CV68" s="383" t="n">
        <f aca="false">IF(OR(CV3=0,CV2&gt;Inputs!$E$20),0,-Inputs!$J$118)</f>
        <v>0</v>
      </c>
      <c r="CW68" s="383" t="n">
        <f aca="false">IF(OR(CW3=0,CW2&gt;Inputs!$E$20),0,-Inputs!$J$118)</f>
        <v>0</v>
      </c>
      <c r="CX68" s="383" t="n">
        <f aca="false">IF(OR(CX3=0,CX2&gt;Inputs!$E$20),0,-Inputs!$J$118)</f>
        <v>0</v>
      </c>
      <c r="CY68" s="383" t="n">
        <f aca="false">IF(OR(CY3=0,CY2&gt;Inputs!$E$20),0,-Inputs!$J$118)</f>
        <v>0</v>
      </c>
      <c r="CZ68" s="383" t="n">
        <f aca="false">IF(OR(CZ3=0,CZ2&gt;Inputs!$E$20),0,-Inputs!$J$118)</f>
        <v>0</v>
      </c>
      <c r="DA68" s="383" t="n">
        <f aca="false">IF(OR(DA3=0,DA2&gt;Inputs!$E$20),0,-Inputs!$J$118)</f>
        <v>0</v>
      </c>
      <c r="DB68" s="383" t="n">
        <f aca="false">IF(OR(DB3=0,DB2&gt;Inputs!$E$20),0,-Inputs!$J$118)</f>
        <v>0</v>
      </c>
      <c r="DC68" s="383" t="n">
        <f aca="false">IF(OR(DC3=0,DC2&gt;Inputs!$E$20),0,-Inputs!$J$118)</f>
        <v>0</v>
      </c>
      <c r="DD68" s="383" t="n">
        <f aca="false">IF(OR(DD3=0,DD2&gt;Inputs!$E$20),0,-Inputs!$J$118)</f>
        <v>0</v>
      </c>
      <c r="DE68" s="383" t="n">
        <f aca="false">IF(OR(DE3=0,DE2&gt;Inputs!$E$20),0,-Inputs!$J$118)</f>
        <v>0</v>
      </c>
      <c r="DF68" s="383" t="n">
        <f aca="false">IF(OR(DF3=0,DF2&gt;Inputs!$E$20),0,-Inputs!$J$118)</f>
        <v>0</v>
      </c>
      <c r="DG68" s="383" t="n">
        <f aca="false">IF(OR(DG3=0,DG2&gt;Inputs!$E$20),0,-Inputs!$J$118)</f>
        <v>0</v>
      </c>
      <c r="DH68" s="383" t="n">
        <f aca="false">IF(OR(DH3=0,DH2&gt;Inputs!$E$20),0,-Inputs!$J$118)</f>
        <v>0</v>
      </c>
      <c r="DI68" s="383" t="n">
        <f aca="false">IF(OR(DI3=0,DI2&gt;Inputs!$E$20),0,-Inputs!$J$118)</f>
        <v>0</v>
      </c>
      <c r="DJ68" s="383" t="n">
        <f aca="false">IF(OR(DJ3=0,DJ2&gt;Inputs!$E$20),0,-Inputs!$J$118)</f>
        <v>0</v>
      </c>
      <c r="DK68" s="383" t="n">
        <f aca="false">IF(OR(DK3=0,DK2&gt;Inputs!$E$20),0,-Inputs!$J$118)</f>
        <v>0</v>
      </c>
      <c r="DL68" s="383" t="n">
        <f aca="false">IF(OR(DL3=0,DL2&gt;Inputs!$E$20),0,-Inputs!$J$118)</f>
        <v>0</v>
      </c>
      <c r="DM68" s="383" t="n">
        <f aca="false">IF(OR(DM3=0,DM2&gt;Inputs!$E$20),0,-Inputs!$J$118)</f>
        <v>0</v>
      </c>
      <c r="DN68" s="383" t="n">
        <f aca="false">IF(OR(DN3=0,DN2&gt;Inputs!$E$20),0,-Inputs!$J$118)</f>
        <v>0</v>
      </c>
      <c r="DO68" s="383" t="n">
        <f aca="false">IF(OR(DO3=0,DO2&gt;Inputs!$E$20),0,-Inputs!$J$118)</f>
        <v>0</v>
      </c>
      <c r="DP68" s="383" t="n">
        <f aca="false">IF(OR(DP3=0,DP2&gt;Inputs!$E$20),0,-Inputs!$J$118)</f>
        <v>0</v>
      </c>
      <c r="DQ68" s="383" t="n">
        <f aca="false">IF(OR(DQ3=0,DQ2&gt;Inputs!$E$20),0,-Inputs!$J$118)</f>
        <v>0</v>
      </c>
      <c r="DR68" s="383" t="n">
        <f aca="false">IF(OR(DR3=0,DR2&gt;Inputs!$E$20),0,-Inputs!$J$118)</f>
        <v>0</v>
      </c>
      <c r="DS68" s="383" t="n">
        <f aca="false">IF(OR(DS3=0,DS2&gt;Inputs!$E$20),0,-Inputs!$J$118)</f>
        <v>0</v>
      </c>
      <c r="DT68" s="383" t="n">
        <f aca="false">IF(OR(DT3=0,DT2&gt;Inputs!$E$20),0,-Inputs!$J$118)</f>
        <v>0</v>
      </c>
      <c r="DU68" s="383" t="n">
        <f aca="false">IF(OR(DU3=0,DU2&gt;Inputs!$E$20),0,-Inputs!$J$118)</f>
        <v>0</v>
      </c>
      <c r="DV68" s="383" t="n">
        <f aca="false">IF(OR(DV3=0,DV2&gt;Inputs!$E$20),0,-Inputs!$J$118)</f>
        <v>0</v>
      </c>
      <c r="DW68" s="383" t="n">
        <f aca="false">IF(OR(DW3=0,DW2&gt;Inputs!$E$20),0,-Inputs!$J$118)</f>
        <v>0</v>
      </c>
      <c r="DX68" s="383" t="n">
        <f aca="false">IF(OR(DX3=0,DX2&gt;Inputs!$E$20),0,-Inputs!$J$118)</f>
        <v>0</v>
      </c>
      <c r="DY68" s="383" t="n">
        <f aca="false">IF(OR(DY3=0,DY2&gt;Inputs!$E$20),0,-Inputs!$J$118)</f>
        <v>0</v>
      </c>
      <c r="DZ68" s="383" t="n">
        <f aca="false">IF(OR(DZ3=0,DZ2&gt;Inputs!$E$20),0,-Inputs!$J$118)</f>
        <v>0</v>
      </c>
      <c r="EA68" s="383" t="n">
        <f aca="false">IF(OR(EA3=0,EA2&gt;Inputs!$E$20),0,-Inputs!$J$118)</f>
        <v>0</v>
      </c>
      <c r="EB68" s="383" t="n">
        <f aca="false">IF(OR(EB3=0,EB2&gt;Inputs!$E$20),0,-Inputs!$J$118)</f>
        <v>0</v>
      </c>
      <c r="EC68" s="383" t="n">
        <f aca="false">IF(OR(EC3=0,EC2&gt;Inputs!$E$20),0,-Inputs!$J$118)</f>
        <v>0</v>
      </c>
      <c r="ED68" s="383" t="n">
        <f aca="false">IF(OR(ED3=0,ED2&gt;Inputs!$E$20),0,-Inputs!$J$118)</f>
        <v>0</v>
      </c>
      <c r="EE68" s="383" t="n">
        <f aca="false">IF(OR(EE3=0,EE2&gt;Inputs!$E$20),0,-Inputs!$J$118)</f>
        <v>0</v>
      </c>
      <c r="EF68" s="383" t="n">
        <f aca="false">IF(OR(EF3=0,EF2&gt;Inputs!$E$20),0,-Inputs!$J$118)</f>
        <v>0</v>
      </c>
      <c r="EG68" s="383" t="n">
        <f aca="false">IF(OR(EG3=0,EG2&gt;Inputs!$E$20),0,-Inputs!$J$118)</f>
        <v>0</v>
      </c>
      <c r="EH68" s="383" t="n">
        <f aca="false">IF(OR(EH3=0,EH2&gt;Inputs!$E$20),0,-Inputs!$J$118)</f>
        <v>0</v>
      </c>
      <c r="EI68" s="383" t="n">
        <f aca="false">IF(OR(EI3=0,EI2&gt;Inputs!$E$20),0,-Inputs!$J$118)</f>
        <v>0</v>
      </c>
      <c r="EJ68" s="383" t="n">
        <f aca="false">IF(OR(EJ3=0,EJ2&gt;Inputs!$E$20),0,-Inputs!$J$118)</f>
        <v>0</v>
      </c>
      <c r="EK68" s="383" t="n">
        <f aca="false">IF(OR(EK3=0,EK2&gt;Inputs!$E$20),0,-Inputs!$J$118)</f>
        <v>0</v>
      </c>
      <c r="EL68" s="383" t="n">
        <f aca="false">IF(OR(EL3=0,EL2&gt;Inputs!$E$20),0,-Inputs!$J$118)</f>
        <v>0</v>
      </c>
      <c r="EM68" s="383" t="n">
        <f aca="false">IF(OR(EM3=0,EM2&gt;Inputs!$E$20),0,-Inputs!$J$118)</f>
        <v>0</v>
      </c>
      <c r="EN68" s="383" t="n">
        <f aca="false">IF(OR(EN3=0,EN2&gt;Inputs!$E$20),0,-Inputs!$J$118)</f>
        <v>0</v>
      </c>
      <c r="EO68" s="383" t="n">
        <f aca="false">IF(OR(EO3=0,EO2&gt;Inputs!$E$20),0,-Inputs!$J$118)</f>
        <v>0</v>
      </c>
      <c r="EP68" s="383" t="n">
        <f aca="false">IF(OR(EP3=0,EP2&gt;Inputs!$E$20),0,-Inputs!$J$118)</f>
        <v>0</v>
      </c>
      <c r="EQ68" s="383" t="n">
        <f aca="false">IF(OR(EQ3=0,EQ2&gt;Inputs!$E$20),0,-Inputs!$J$118)</f>
        <v>0</v>
      </c>
      <c r="ER68" s="383" t="n">
        <f aca="false">IF(OR(ER3=0,ER2&gt;Inputs!$E$20),0,-Inputs!$J$118)</f>
        <v>0</v>
      </c>
      <c r="ES68" s="383" t="n">
        <f aca="false">IF(OR(ES3=0,ES2&gt;Inputs!$E$20),0,-Inputs!$J$118)</f>
        <v>0</v>
      </c>
      <c r="ET68" s="383" t="n">
        <f aca="false">IF(OR(ET3=0,ET2&gt;Inputs!$E$20),0,-Inputs!$J$118)</f>
        <v>0</v>
      </c>
      <c r="EU68" s="383" t="n">
        <f aca="false">IF(OR(EU3=0,EU2&gt;Inputs!$E$20),0,-Inputs!$J$118)</f>
        <v>0</v>
      </c>
      <c r="EV68" s="383" t="n">
        <f aca="false">IF(OR(EV3=0,EV2&gt;Inputs!$E$20),0,-Inputs!$J$118)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243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244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245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246</v>
      </c>
      <c r="T74" s="383" t="n">
        <f aca="false">IF(T3=0,-(Inputs!$I$10*Inputs!$J$117),0)</f>
        <v>-0</v>
      </c>
      <c r="U74" s="383" t="n">
        <f aca="false">IF(U3=0,-(Inputs!$I$10*Inputs!$J$117),0)</f>
        <v>0</v>
      </c>
      <c r="V74" s="383" t="n">
        <f aca="false">IF(V3=0,-(Inputs!$I$10*Inputs!$J$117),0)</f>
        <v>0</v>
      </c>
      <c r="W74" s="383" t="n">
        <f aca="false">IF(W3=0,-(Inputs!$I$10*Inputs!$J$117),0)</f>
        <v>0</v>
      </c>
      <c r="X74" s="383" t="n">
        <f aca="false">IF(X3=0,-(Inputs!$I$10*Inputs!$J$117),0)</f>
        <v>0</v>
      </c>
      <c r="Y74" s="383" t="n">
        <f aca="false">IF(Y3=0,-(Inputs!$I$10*Inputs!$J$117),0)</f>
        <v>0</v>
      </c>
      <c r="Z74" s="383" t="n">
        <f aca="false">IF(Z3=0,-(Inputs!$I$10*Inputs!$J$117),0)</f>
        <v>0</v>
      </c>
      <c r="AA74" s="383" t="n">
        <f aca="false">IF(AA3=0,-(Inputs!$I$10*Inputs!$J$117),0)</f>
        <v>0</v>
      </c>
      <c r="AB74" s="383" t="n">
        <f aca="false">IF(AB3=0,-(Inputs!$I$10*Inputs!$J$117),0)</f>
        <v>0</v>
      </c>
      <c r="AC74" s="383" t="n">
        <f aca="false">IF(AC3=0,-(Inputs!$I$10*Inputs!$J$117),0)</f>
        <v>0</v>
      </c>
      <c r="AD74" s="383" t="n">
        <f aca="false">IF(AD3=0,-(Inputs!$I$10*Inputs!$J$117),0)</f>
        <v>0</v>
      </c>
      <c r="AE74" s="383" t="n">
        <f aca="false">IF(AE3=0,-(Inputs!$I$10*Inputs!$J$117),0)</f>
        <v>0</v>
      </c>
      <c r="AF74" s="383" t="n">
        <f aca="false">IF(AF3=0,-(Inputs!$I$10*Inputs!$J$117),0)</f>
        <v>0</v>
      </c>
      <c r="AG74" s="383" t="n">
        <f aca="false">IF(AG3=0,-(Inputs!$I$10*Inputs!$J$117),0)</f>
        <v>0</v>
      </c>
      <c r="AH74" s="383" t="n">
        <f aca="false">IF(AH3=0,-(Inputs!$I$10*Inputs!$J$117),0)</f>
        <v>0</v>
      </c>
      <c r="AI74" s="383" t="n">
        <f aca="false">IF(AI3=0,-(Inputs!$I$10*Inputs!$J$117),0)</f>
        <v>0</v>
      </c>
      <c r="AJ74" s="383" t="n">
        <f aca="false">IF(AJ3=0,-(Inputs!$I$10*Inputs!$J$117),0)</f>
        <v>0</v>
      </c>
      <c r="AK74" s="383" t="n">
        <f aca="false">IF(AK3=0,-(Inputs!$I$10*Inputs!$J$117),0)</f>
        <v>0</v>
      </c>
      <c r="AL74" s="383" t="n">
        <f aca="false">IF(AL3=0,-(Inputs!$I$10*Inputs!$J$117),0)</f>
        <v>0</v>
      </c>
      <c r="AM74" s="383" t="n">
        <f aca="false">IF(AM3=0,-(Inputs!$I$10*Inputs!$J$117),0)</f>
        <v>0</v>
      </c>
      <c r="AN74" s="383" t="n">
        <f aca="false">IF(AN3=0,-(Inputs!$I$10*Inputs!$J$117),0)</f>
        <v>0</v>
      </c>
      <c r="AO74" s="383" t="n">
        <f aca="false">IF(AO3=0,-(Inputs!$I$10*Inputs!$J$117),0)</f>
        <v>0</v>
      </c>
      <c r="AP74" s="383" t="n">
        <f aca="false">IF(AP3=0,-(Inputs!$I$10*Inputs!$J$117),0)</f>
        <v>0</v>
      </c>
      <c r="AQ74" s="383" t="n">
        <f aca="false">IF(AQ3=0,-(Inputs!$I$10*Inputs!$J$117),0)</f>
        <v>0</v>
      </c>
      <c r="AR74" s="383" t="n">
        <f aca="false">IF(AR3=0,-(Inputs!$I$10*Inputs!$J$117),0)</f>
        <v>0</v>
      </c>
      <c r="AS74" s="383" t="n">
        <f aca="false">IF(AS3=0,-(Inputs!$I$10*Inputs!$J$117),0)</f>
        <v>0</v>
      </c>
      <c r="AT74" s="383" t="n">
        <f aca="false">IF(AT3=0,-(Inputs!$I$10*Inputs!$J$117),0)</f>
        <v>0</v>
      </c>
      <c r="AU74" s="383" t="n">
        <f aca="false">IF(AU3=0,-(Inputs!$I$10*Inputs!$J$117),0)</f>
        <v>0</v>
      </c>
      <c r="AV74" s="383" t="n">
        <f aca="false">IF(AV3=0,-(Inputs!$I$10*Inputs!$J$117),0)</f>
        <v>0</v>
      </c>
      <c r="AW74" s="383" t="n">
        <f aca="false">IF(AW3=0,-(Inputs!$I$10*Inputs!$J$117),0)</f>
        <v>0</v>
      </c>
      <c r="AX74" s="383" t="n">
        <f aca="false">IF(AX3=0,-(Inputs!$I$10*Inputs!$J$117),0)</f>
        <v>0</v>
      </c>
      <c r="AY74" s="383" t="n">
        <f aca="false">IF(AY3=0,-(Inputs!$I$10*Inputs!$J$117),0)</f>
        <v>0</v>
      </c>
      <c r="AZ74" s="383" t="n">
        <f aca="false">IF(AZ3=0,-(Inputs!$I$10*Inputs!$J$117),0)</f>
        <v>0</v>
      </c>
      <c r="BA74" s="383" t="n">
        <f aca="false">IF(BA3=0,-(Inputs!$I$10*Inputs!$J$117),0)</f>
        <v>0</v>
      </c>
      <c r="BB74" s="383" t="n">
        <f aca="false">IF(BB3=0,-(Inputs!$I$10*Inputs!$J$117),0)</f>
        <v>0</v>
      </c>
      <c r="BC74" s="383" t="n">
        <f aca="false">IF(BC3=0,-(Inputs!$I$10*Inputs!$J$117),0)</f>
        <v>0</v>
      </c>
      <c r="BD74" s="383" t="n">
        <f aca="false">IF(BD3=0,-(Inputs!$I$10*Inputs!$J$117),0)</f>
        <v>0</v>
      </c>
      <c r="BE74" s="383" t="n">
        <f aca="false">IF(BE3=0,-(Inputs!$I$10*Inputs!$J$117),0)</f>
        <v>0</v>
      </c>
      <c r="BF74" s="383" t="n">
        <f aca="false">IF(BF3=0,-(Inputs!$I$10*Inputs!$J$117),0)</f>
        <v>0</v>
      </c>
      <c r="BG74" s="383" t="n">
        <f aca="false">IF(BG3=0,-(Inputs!$I$10*Inputs!$J$117),0)</f>
        <v>0</v>
      </c>
      <c r="BH74" s="383" t="n">
        <f aca="false">IF(BH3=0,-(Inputs!$I$10*Inputs!$J$117),0)</f>
        <v>0</v>
      </c>
      <c r="BI74" s="383" t="n">
        <f aca="false">IF(BI3=0,-(Inputs!$I$10*Inputs!$J$117),0)</f>
        <v>0</v>
      </c>
      <c r="BJ74" s="383" t="n">
        <f aca="false">IF(BJ3=0,-(Inputs!$I$10*Inputs!$J$117),0)</f>
        <v>0</v>
      </c>
      <c r="BK74" s="383" t="n">
        <f aca="false">IF(BK3=0,-(Inputs!$I$10*Inputs!$J$117),0)</f>
        <v>0</v>
      </c>
      <c r="BL74" s="383" t="n">
        <f aca="false">IF(BL3=0,-(Inputs!$I$10*Inputs!$J$117),0)</f>
        <v>0</v>
      </c>
      <c r="BM74" s="383" t="n">
        <f aca="false">IF(BM3=0,-(Inputs!$I$10*Inputs!$J$117),0)</f>
        <v>0</v>
      </c>
      <c r="BN74" s="383" t="n">
        <f aca="false">IF(BN3=0,-(Inputs!$I$10*Inputs!$J$117),0)</f>
        <v>0</v>
      </c>
      <c r="BO74" s="383" t="n">
        <f aca="false">IF(BO3=0,-(Inputs!$I$10*Inputs!$J$117),0)</f>
        <v>0</v>
      </c>
      <c r="BP74" s="383" t="n">
        <f aca="false">IF(BP3=0,-(Inputs!$I$10*Inputs!$J$117),0)</f>
        <v>0</v>
      </c>
      <c r="BQ74" s="383" t="n">
        <f aca="false">IF(BQ3=0,-(Inputs!$I$10*Inputs!$J$117),0)</f>
        <v>0</v>
      </c>
      <c r="BR74" s="383" t="n">
        <f aca="false">IF(BR3=0,-(Inputs!$I$10*Inputs!$J$117),0)</f>
        <v>0</v>
      </c>
      <c r="BS74" s="383" t="n">
        <f aca="false">IF(BS3=0,-(Inputs!$I$10*Inputs!$J$117),0)</f>
        <v>0</v>
      </c>
      <c r="BT74" s="383" t="n">
        <f aca="false">IF(BT3=0,-(Inputs!$I$10*Inputs!$J$117),0)</f>
        <v>0</v>
      </c>
      <c r="BU74" s="383" t="n">
        <f aca="false">IF(BU3=0,-(Inputs!$I$10*Inputs!$J$117),0)</f>
        <v>0</v>
      </c>
      <c r="BV74" s="383" t="n">
        <f aca="false">IF(BV3=0,-(Inputs!$I$10*Inputs!$J$117),0)</f>
        <v>0</v>
      </c>
      <c r="BW74" s="383" t="n">
        <f aca="false">IF(BW3=0,-(Inputs!$I$10*Inputs!$J$117),0)</f>
        <v>0</v>
      </c>
      <c r="BX74" s="383" t="n">
        <f aca="false">IF(BX3=0,-(Inputs!$I$10*Inputs!$J$117),0)</f>
        <v>0</v>
      </c>
      <c r="BY74" s="383" t="n">
        <f aca="false">IF(BY3=0,-(Inputs!$I$10*Inputs!$J$117),0)</f>
        <v>0</v>
      </c>
      <c r="BZ74" s="383" t="n">
        <f aca="false">IF(BZ3=0,-(Inputs!$I$10*Inputs!$J$117),0)</f>
        <v>0</v>
      </c>
      <c r="CA74" s="383" t="n">
        <f aca="false">IF(CA3=0,-(Inputs!$I$10*Inputs!$J$117),0)</f>
        <v>0</v>
      </c>
      <c r="CB74" s="383" t="n">
        <f aca="false">IF(CB3=0,-(Inputs!$I$10*Inputs!$J$117),0)</f>
        <v>0</v>
      </c>
      <c r="CC74" s="383" t="n">
        <f aca="false">IF(CC3=0,-(Inputs!$I$10*Inputs!$J$117),0)</f>
        <v>0</v>
      </c>
      <c r="CD74" s="383" t="n">
        <f aca="false">IF(CD3=0,-(Inputs!$I$10*Inputs!$J$117),0)</f>
        <v>0</v>
      </c>
      <c r="CE74" s="383" t="n">
        <f aca="false">IF(CE3=0,-(Inputs!$I$10*Inputs!$J$117),0)</f>
        <v>0</v>
      </c>
      <c r="CF74" s="383" t="n">
        <f aca="false">IF(CF3=0,-(Inputs!$I$10*Inputs!$J$117),0)</f>
        <v>0</v>
      </c>
      <c r="CG74" s="383" t="n">
        <f aca="false">IF(CG3=0,-(Inputs!$I$10*Inputs!$J$117),0)</f>
        <v>0</v>
      </c>
      <c r="CH74" s="383" t="n">
        <f aca="false">IF(CH3=0,-(Inputs!$I$10*Inputs!$J$117),0)</f>
        <v>0</v>
      </c>
      <c r="CI74" s="383" t="n">
        <f aca="false">IF(CI3=0,-(Inputs!$I$10*Inputs!$J$117),0)</f>
        <v>0</v>
      </c>
      <c r="CJ74" s="383" t="n">
        <f aca="false">IF(CJ3=0,-(Inputs!$I$10*Inputs!$J$117),0)</f>
        <v>0</v>
      </c>
      <c r="CK74" s="383" t="n">
        <f aca="false">IF(CK3=0,-(Inputs!$I$10*Inputs!$J$117),0)</f>
        <v>0</v>
      </c>
      <c r="CL74" s="383" t="n">
        <f aca="false">IF(CL3=0,-(Inputs!$I$10*Inputs!$J$117),0)</f>
        <v>0</v>
      </c>
      <c r="CM74" s="383" t="n">
        <f aca="false">IF(CM3=0,-(Inputs!$I$10*Inputs!$J$117),0)</f>
        <v>0</v>
      </c>
      <c r="CN74" s="383" t="n">
        <f aca="false">IF(CN3=0,-(Inputs!$I$10*Inputs!$J$117),0)</f>
        <v>0</v>
      </c>
      <c r="CO74" s="383" t="n">
        <f aca="false">IF(CO3=0,-(Inputs!$I$10*Inputs!$J$117),0)</f>
        <v>0</v>
      </c>
      <c r="CP74" s="383" t="n">
        <f aca="false">IF(CP3=0,-(Inputs!$I$10*Inputs!$J$117),0)</f>
        <v>0</v>
      </c>
      <c r="CQ74" s="383" t="n">
        <f aca="false">IF(CQ3=0,-(Inputs!$I$10*Inputs!$J$117),0)</f>
        <v>0</v>
      </c>
      <c r="CR74" s="383" t="n">
        <f aca="false">IF(CR3=0,-(Inputs!$I$10*Inputs!$J$117),0)</f>
        <v>0</v>
      </c>
      <c r="CS74" s="383" t="n">
        <f aca="false">IF(CS3=0,-(Inputs!$I$10*Inputs!$J$117),0)</f>
        <v>0</v>
      </c>
      <c r="CT74" s="383" t="n">
        <f aca="false">IF(CT3=0,-(Inputs!$I$10*Inputs!$J$117),0)</f>
        <v>0</v>
      </c>
      <c r="CU74" s="383" t="n">
        <f aca="false">IF(CU3=0,-(Inputs!$I$10*Inputs!$J$117),0)</f>
        <v>0</v>
      </c>
      <c r="CV74" s="383" t="n">
        <f aca="false">IF(CV3=0,-(Inputs!$I$10*Inputs!$J$117),0)</f>
        <v>0</v>
      </c>
      <c r="CW74" s="383" t="n">
        <f aca="false">IF(CW3=0,-(Inputs!$I$10*Inputs!$J$117),0)</f>
        <v>0</v>
      </c>
      <c r="CX74" s="383" t="n">
        <f aca="false">IF(CX3=0,-(Inputs!$I$10*Inputs!$J$117),0)</f>
        <v>0</v>
      </c>
      <c r="CY74" s="383" t="n">
        <f aca="false">IF(CY3=0,-(Inputs!$I$10*Inputs!$J$117),0)</f>
        <v>0</v>
      </c>
      <c r="CZ74" s="383" t="n">
        <f aca="false">IF(CZ3=0,-(Inputs!$I$10*Inputs!$J$117),0)</f>
        <v>0</v>
      </c>
      <c r="DA74" s="383" t="n">
        <f aca="false">IF(DA3=0,-(Inputs!$I$10*Inputs!$J$117),0)</f>
        <v>0</v>
      </c>
      <c r="DB74" s="383" t="n">
        <f aca="false">IF(DB3=0,-(Inputs!$I$10*Inputs!$J$117),0)</f>
        <v>0</v>
      </c>
      <c r="DC74" s="383" t="n">
        <f aca="false">IF(DC3=0,-(Inputs!$I$10*Inputs!$J$117),0)</f>
        <v>0</v>
      </c>
      <c r="DD74" s="383" t="n">
        <f aca="false">IF(DD3=0,-(Inputs!$I$10*Inputs!$J$117),0)</f>
        <v>0</v>
      </c>
      <c r="DE74" s="383" t="n">
        <f aca="false">IF(DE3=0,-(Inputs!$I$10*Inputs!$J$117),0)</f>
        <v>0</v>
      </c>
      <c r="DF74" s="383" t="n">
        <f aca="false">IF(DF3=0,-(Inputs!$I$10*Inputs!$J$117),0)</f>
        <v>0</v>
      </c>
      <c r="DG74" s="383" t="n">
        <f aca="false">IF(DG3=0,-(Inputs!$I$10*Inputs!$J$117),0)</f>
        <v>0</v>
      </c>
      <c r="DH74" s="383" t="n">
        <f aca="false">IF(DH3=0,-(Inputs!$I$10*Inputs!$J$117),0)</f>
        <v>0</v>
      </c>
      <c r="DI74" s="383" t="n">
        <f aca="false">IF(DI3=0,-(Inputs!$I$10*Inputs!$J$117),0)</f>
        <v>0</v>
      </c>
      <c r="DJ74" s="383" t="n">
        <f aca="false">IF(DJ3=0,-(Inputs!$I$10*Inputs!$J$117),0)</f>
        <v>0</v>
      </c>
      <c r="DK74" s="383" t="n">
        <f aca="false">IF(DK3=0,-(Inputs!$I$10*Inputs!$J$117),0)</f>
        <v>0</v>
      </c>
      <c r="DL74" s="383" t="n">
        <f aca="false">IF(DL3=0,-(Inputs!$I$10*Inputs!$J$117),0)</f>
        <v>0</v>
      </c>
      <c r="DM74" s="383" t="n">
        <f aca="false">IF(DM3=0,-(Inputs!$I$10*Inputs!$J$117),0)</f>
        <v>0</v>
      </c>
      <c r="DN74" s="383" t="n">
        <f aca="false">IF(DN3=0,-(Inputs!$I$10*Inputs!$J$117),0)</f>
        <v>0</v>
      </c>
      <c r="DO74" s="383" t="n">
        <f aca="false">IF(DO3=0,-(Inputs!$I$10*Inputs!$J$117),0)</f>
        <v>0</v>
      </c>
      <c r="DP74" s="383" t="n">
        <f aca="false">IF(DP3=0,-(Inputs!$I$10*Inputs!$J$117),0)</f>
        <v>0</v>
      </c>
      <c r="DQ74" s="383" t="n">
        <f aca="false">IF(DQ3=0,-(Inputs!$I$10*Inputs!$J$117),0)</f>
        <v>0</v>
      </c>
      <c r="DR74" s="383" t="n">
        <f aca="false">IF(DR3=0,-(Inputs!$I$10*Inputs!$J$117),0)</f>
        <v>0</v>
      </c>
      <c r="DS74" s="383" t="n">
        <f aca="false">IF(DS3=0,-(Inputs!$I$10*Inputs!$J$117),0)</f>
        <v>0</v>
      </c>
      <c r="DT74" s="383" t="n">
        <f aca="false">IF(DT3=0,-(Inputs!$I$10*Inputs!$J$117),0)</f>
        <v>0</v>
      </c>
      <c r="DU74" s="383" t="n">
        <f aca="false">IF(DU3=0,-(Inputs!$I$10*Inputs!$J$117),0)</f>
        <v>0</v>
      </c>
      <c r="DV74" s="383" t="n">
        <f aca="false">IF(DV3=0,-(Inputs!$I$10*Inputs!$J$117),0)</f>
        <v>0</v>
      </c>
      <c r="DW74" s="383" t="n">
        <f aca="false">IF(DW3=0,-(Inputs!$I$10*Inputs!$J$117),0)</f>
        <v>0</v>
      </c>
      <c r="DX74" s="383" t="n">
        <f aca="false">IF(DX3=0,-(Inputs!$I$10*Inputs!$J$117),0)</f>
        <v>0</v>
      </c>
      <c r="DY74" s="383" t="n">
        <f aca="false">IF(DY3=0,-(Inputs!$I$10*Inputs!$J$117),0)</f>
        <v>0</v>
      </c>
      <c r="DZ74" s="383" t="n">
        <f aca="false">IF(DZ3=0,-(Inputs!$I$10*Inputs!$J$117),0)</f>
        <v>0</v>
      </c>
      <c r="EA74" s="383" t="n">
        <f aca="false">IF(EA3=0,-(Inputs!$I$10*Inputs!$J$117),0)</f>
        <v>0</v>
      </c>
      <c r="EB74" s="383" t="n">
        <f aca="false">IF(EB3=0,-(Inputs!$I$10*Inputs!$J$117),0)</f>
        <v>0</v>
      </c>
      <c r="EC74" s="383" t="n">
        <f aca="false">IF(EC3=0,-(Inputs!$I$10*Inputs!$J$117),0)</f>
        <v>0</v>
      </c>
      <c r="ED74" s="383" t="n">
        <f aca="false">IF(ED3=0,-(Inputs!$I$10*Inputs!$J$117),0)</f>
        <v>0</v>
      </c>
      <c r="EE74" s="383" t="n">
        <f aca="false">IF(EE3=0,-(Inputs!$I$10*Inputs!$J$117),0)</f>
        <v>0</v>
      </c>
      <c r="EF74" s="383" t="n">
        <f aca="false">IF(EF3=0,-(Inputs!$I$10*Inputs!$J$117),0)</f>
        <v>0</v>
      </c>
      <c r="EG74" s="383" t="n">
        <f aca="false">IF(EG3=0,-(Inputs!$I$10*Inputs!$J$117),0)</f>
        <v>0</v>
      </c>
      <c r="EH74" s="383" t="n">
        <f aca="false">IF(EH3=0,-(Inputs!$I$10*Inputs!$J$117),0)</f>
        <v>0</v>
      </c>
      <c r="EI74" s="383" t="n">
        <f aca="false">IF(EI3=0,-(Inputs!$I$10*Inputs!$J$117),0)</f>
        <v>0</v>
      </c>
      <c r="EJ74" s="383" t="n">
        <f aca="false">IF(EJ3=0,-(Inputs!$I$10*Inputs!$J$117),0)</f>
        <v>0</v>
      </c>
      <c r="EK74" s="383" t="n">
        <f aca="false">IF(EK3=0,-(Inputs!$I$10*Inputs!$J$117),0)</f>
        <v>0</v>
      </c>
      <c r="EL74" s="383" t="n">
        <f aca="false">IF(EL3=0,-(Inputs!$I$10*Inputs!$J$117),0)</f>
        <v>0</v>
      </c>
      <c r="EM74" s="383" t="n">
        <f aca="false">IF(EM3=0,-(Inputs!$I$10*Inputs!$J$117),0)</f>
        <v>0</v>
      </c>
      <c r="EN74" s="383" t="n">
        <f aca="false">IF(EN3=0,-(Inputs!$I$10*Inputs!$J$117),0)</f>
        <v>0</v>
      </c>
      <c r="EO74" s="383" t="n">
        <f aca="false">IF(EO3=0,-(Inputs!$I$10*Inputs!$J$117),0)</f>
        <v>0</v>
      </c>
      <c r="EP74" s="383" t="n">
        <f aca="false">IF(EP3=0,-(Inputs!$I$10*Inputs!$J$117),0)</f>
        <v>0</v>
      </c>
      <c r="EQ74" s="383" t="n">
        <f aca="false">IF(EQ3=0,-(Inputs!$I$10*Inputs!$J$117),0)</f>
        <v>0</v>
      </c>
      <c r="ER74" s="383" t="n">
        <f aca="false">IF(ER3=0,-(Inputs!$I$10*Inputs!$J$117),0)</f>
        <v>0</v>
      </c>
      <c r="ES74" s="383" t="n">
        <f aca="false">IF(ES3=0,-(Inputs!$I$10*Inputs!$J$117),0)</f>
        <v>0</v>
      </c>
      <c r="ET74" s="383" t="n">
        <f aca="false">IF(ET3=0,-(Inputs!$I$10*Inputs!$J$117),0)</f>
        <v>0</v>
      </c>
      <c r="EU74" s="383" t="n">
        <f aca="false">IF(EU3=0,-(Inputs!$I$10*Inputs!$J$117),0)</f>
        <v>0</v>
      </c>
      <c r="EV74" s="383" t="n">
        <f aca="false">IF(EV3=0,-(Inputs!$I$10*Inputs!$J$117),0)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247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248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249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250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251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252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251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253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254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236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237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238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255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256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257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258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259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260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261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262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263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264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236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265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266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262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263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264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236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267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268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269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270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266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271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272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273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274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275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276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277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278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268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269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270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279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266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271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272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273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279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274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275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276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277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280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268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269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270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279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266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271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272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273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279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274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275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276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277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281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282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283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276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284</v>
      </c>
    </row>
    <row r="189" customFormat="false" ht="15" hidden="false" customHeight="true" outlineLevel="0" collapsed="false">
      <c r="EJ189" s="190" t="s">
        <v>284</v>
      </c>
    </row>
    <row r="190" customFormat="false" ht="15" hidden="false" customHeight="true" outlineLevel="0" collapsed="false">
      <c r="EJ190" s="190" t="s">
        <v>284</v>
      </c>
    </row>
    <row r="191" customFormat="false" ht="15" hidden="false" customHeight="true" outlineLevel="0" collapsed="false">
      <c r="EJ191" s="190" t="s">
        <v>284</v>
      </c>
    </row>
    <row r="192" customFormat="false" ht="15" hidden="false" customHeight="true" outlineLevel="0" collapsed="false">
      <c r="EJ192" s="190" t="s">
        <v>284</v>
      </c>
    </row>
    <row r="193" customFormat="false" ht="15" hidden="false" customHeight="true" outlineLevel="0" collapsed="false">
      <c r="EJ193" s="190" t="s">
        <v>284</v>
      </c>
    </row>
    <row r="194" customFormat="false" ht="15" hidden="false" customHeight="true" outlineLevel="0" collapsed="false">
      <c r="EJ194" s="190" t="s">
        <v>284</v>
      </c>
    </row>
    <row r="195" customFormat="false" ht="15" hidden="false" customHeight="true" outlineLevel="0" collapsed="false">
      <c r="EJ195" s="190" t="s">
        <v>284</v>
      </c>
    </row>
    <row r="196" customFormat="false" ht="15" hidden="false" customHeight="true" outlineLevel="0" collapsed="false">
      <c r="EJ196" s="190" t="s">
        <v>284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209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210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211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212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Strike'!U$2,Inputs!$L$15:$L$25)),0)</f>
        <v>0</v>
      </c>
      <c r="V6" s="375" t="n">
        <f aca="false">IFERROR(INDEX(Inputs!$M$15:$M$25,MATCH('Cash Flows - Strike'!V$2,Inputs!$L$15:$L$25)),0)</f>
        <v>0</v>
      </c>
      <c r="W6" s="375" t="n">
        <f aca="false">IFERROR(INDEX(Inputs!$M$15:$M$25,MATCH('Cash Flows - Strike'!W$2,Inputs!$L$15:$L$25)),0)</f>
        <v>0</v>
      </c>
      <c r="X6" s="375" t="n">
        <f aca="false">IFERROR(INDEX(Inputs!$M$15:$M$25,MATCH('Cash Flows - Strike'!X$2,Inputs!$L$15:$L$25)),0)</f>
        <v>0</v>
      </c>
      <c r="Y6" s="375" t="n">
        <f aca="false">IFERROR(INDEX(Inputs!$M$15:$M$25,MATCH('Cash Flows - Strike'!Y$2,Inputs!$L$15:$L$25)),0)</f>
        <v>0</v>
      </c>
      <c r="Z6" s="375" t="n">
        <f aca="false">IFERROR(INDEX(Inputs!$M$15:$M$25,MATCH('Cash Flows - Strike'!Z$2,Inputs!$L$15:$L$25)),0)</f>
        <v>0</v>
      </c>
      <c r="AA6" s="375" t="n">
        <f aca="false">IFERROR(INDEX(Inputs!$M$15:$M$25,MATCH('Cash Flows - Strike'!AA$2,Inputs!$L$15:$L$25)),0)</f>
        <v>0</v>
      </c>
      <c r="AB6" s="375" t="n">
        <f aca="false">IFERROR(INDEX(Inputs!$M$15:$M$25,MATCH('Cash Flows - Strike'!AB$2,Inputs!$L$15:$L$25)),0)</f>
        <v>0</v>
      </c>
      <c r="AC6" s="375" t="n">
        <f aca="false">IFERROR(INDEX(Inputs!$M$15:$M$25,MATCH('Cash Flows - Strike'!AC$2,Inputs!$L$15:$L$25)),0)</f>
        <v>0</v>
      </c>
      <c r="AD6" s="375" t="n">
        <f aca="false">IFERROR(INDEX(Inputs!$M$15:$M$25,MATCH('Cash Flows - Strike'!AD$2,Inputs!$L$15:$L$25)),0)</f>
        <v>0</v>
      </c>
      <c r="AE6" s="375" t="n">
        <f aca="false">IFERROR(INDEX(Inputs!$M$15:$M$25,MATCH('Cash Flows - Strike'!AE$2,Inputs!$L$15:$L$25)),0)</f>
        <v>0</v>
      </c>
      <c r="AF6" s="375" t="n">
        <f aca="false">IFERROR(INDEX(Inputs!$M$15:$M$25,MATCH('Cash Flows - Strike'!AF$2,Inputs!$L$15:$L$25)),0)</f>
        <v>0</v>
      </c>
      <c r="AG6" s="375" t="n">
        <f aca="false">IFERROR(INDEX(Inputs!$M$15:$M$25,MATCH('Cash Flows - Strike'!AG$2,Inputs!$L$15:$L$25)),0)</f>
        <v>0</v>
      </c>
      <c r="AH6" s="375" t="n">
        <f aca="false">IFERROR(INDEX(Inputs!$M$15:$M$25,MATCH('Cash Flows - Strike'!AH$2,Inputs!$L$15:$L$25)),0)</f>
        <v>0</v>
      </c>
      <c r="AI6" s="375" t="n">
        <f aca="false">IFERROR(INDEX(Inputs!$M$15:$M$25,MATCH('Cash Flows - Strike'!AI$2,Inputs!$L$15:$L$25)),0)</f>
        <v>0</v>
      </c>
      <c r="AJ6" s="375" t="n">
        <f aca="false">IFERROR(INDEX(Inputs!$M$15:$M$25,MATCH('Cash Flows - Strike'!AJ$2,Inputs!$L$15:$L$25)),0)</f>
        <v>0</v>
      </c>
      <c r="AK6" s="375" t="n">
        <f aca="false">IFERROR(INDEX(Inputs!$M$15:$M$25,MATCH('Cash Flows - Strike'!AK$2,Inputs!$L$15:$L$25)),0)</f>
        <v>0</v>
      </c>
      <c r="AL6" s="375" t="n">
        <f aca="false">IFERROR(INDEX(Inputs!$M$15:$M$25,MATCH('Cash Flows - Strike'!AL$2,Inputs!$L$15:$L$25)),0)</f>
        <v>0</v>
      </c>
      <c r="AM6" s="375" t="n">
        <f aca="false">IFERROR(INDEX(Inputs!$M$15:$M$25,MATCH('Cash Flows - Strike'!AM$2,Inputs!$L$15:$L$25)),0)</f>
        <v>0</v>
      </c>
      <c r="AN6" s="375" t="n">
        <f aca="false">IFERROR(INDEX(Inputs!$M$15:$M$25,MATCH('Cash Flows - Strike'!AN$2,Inputs!$L$15:$L$25)),0)</f>
        <v>0</v>
      </c>
      <c r="AO6" s="375" t="n">
        <f aca="false">IFERROR(INDEX(Inputs!$M$15:$M$25,MATCH('Cash Flows - Strike'!AO$2,Inputs!$L$15:$L$25)),0)</f>
        <v>0</v>
      </c>
      <c r="AP6" s="375" t="n">
        <f aca="false">IFERROR(INDEX(Inputs!$M$15:$M$25,MATCH('Cash Flows - Strike'!AP$2,Inputs!$L$15:$L$25)),0)</f>
        <v>0</v>
      </c>
      <c r="AQ6" s="375" t="n">
        <f aca="false">IFERROR(INDEX(Inputs!$M$15:$M$25,MATCH('Cash Flows - Strike'!AQ$2,Inputs!$L$15:$L$25)),0)</f>
        <v>0</v>
      </c>
      <c r="AR6" s="375" t="n">
        <f aca="false">IFERROR(INDEX(Inputs!$M$15:$M$25,MATCH('Cash Flows - Strike'!AR$2,Inputs!$L$15:$L$25)),0)</f>
        <v>0</v>
      </c>
      <c r="AS6" s="375" t="n">
        <f aca="false">IFERROR(INDEX(Inputs!$M$15:$M$25,MATCH('Cash Flows - Strike'!AS$2,Inputs!$L$15:$L$25)),0)</f>
        <v>0</v>
      </c>
      <c r="AT6" s="375" t="n">
        <f aca="false">IFERROR(INDEX(Inputs!$M$15:$M$25,MATCH('Cash Flows - Strike'!AT$2,Inputs!$L$15:$L$25)),0)</f>
        <v>0</v>
      </c>
      <c r="AU6" s="375" t="n">
        <f aca="false">IFERROR(INDEX(Inputs!$M$15:$M$25,MATCH('Cash Flows - Strike'!AU$2,Inputs!$L$15:$L$25)),0)</f>
        <v>0</v>
      </c>
      <c r="AV6" s="375" t="n">
        <f aca="false">IFERROR(INDEX(Inputs!$M$15:$M$25,MATCH('Cash Flows - Strike'!AV$2,Inputs!$L$15:$L$25)),0)</f>
        <v>0</v>
      </c>
      <c r="AW6" s="375" t="n">
        <f aca="false">IFERROR(INDEX(Inputs!$M$15:$M$25,MATCH('Cash Flows - Strike'!AW$2,Inputs!$L$15:$L$25)),0)</f>
        <v>0</v>
      </c>
      <c r="AX6" s="375" t="n">
        <f aca="false">IFERROR(INDEX(Inputs!$M$15:$M$25,MATCH('Cash Flows - Strike'!AX$2,Inputs!$L$15:$L$25)),0)</f>
        <v>0</v>
      </c>
      <c r="AY6" s="375" t="n">
        <f aca="false">IFERROR(INDEX(Inputs!$M$15:$M$25,MATCH('Cash Flows - Strike'!AY$2,Inputs!$L$15:$L$25)),0)</f>
        <v>0</v>
      </c>
      <c r="AZ6" s="375" t="n">
        <f aca="false">IFERROR(INDEX(Inputs!$M$15:$M$25,MATCH('Cash Flows - Strike'!AZ$2,Inputs!$L$15:$L$25)),0)</f>
        <v>0</v>
      </c>
      <c r="BA6" s="375" t="n">
        <f aca="false">IFERROR(INDEX(Inputs!$M$15:$M$25,MATCH('Cash Flows - Strike'!BA$2,Inputs!$L$15:$L$25)),0)</f>
        <v>0</v>
      </c>
      <c r="BB6" s="375" t="n">
        <f aca="false">IFERROR(INDEX(Inputs!$M$15:$M$25,MATCH('Cash Flows - Strike'!BB$2,Inputs!$L$15:$L$25)),0)</f>
        <v>0</v>
      </c>
      <c r="BC6" s="375" t="n">
        <f aca="false">IFERROR(INDEX(Inputs!$M$15:$M$25,MATCH('Cash Flows - Strike'!BC$2,Inputs!$L$15:$L$25)),0)</f>
        <v>0</v>
      </c>
      <c r="BD6" s="375" t="n">
        <f aca="false">IFERROR(INDEX(Inputs!$M$15:$M$25,MATCH('Cash Flows - Strike'!BD$2,Inputs!$L$15:$L$25)),0)</f>
        <v>0</v>
      </c>
      <c r="BE6" s="375" t="n">
        <f aca="false">IFERROR(INDEX(Inputs!$M$15:$M$25,MATCH('Cash Flows - Strike'!BE$2,Inputs!$L$15:$L$25)),0)</f>
        <v>0</v>
      </c>
      <c r="BF6" s="375" t="n">
        <f aca="false">IFERROR(INDEX(Inputs!$M$15:$M$25,MATCH('Cash Flows - Strike'!BF$2,Inputs!$L$15:$L$25)),0)</f>
        <v>0</v>
      </c>
      <c r="BG6" s="375" t="n">
        <f aca="false">IFERROR(INDEX(Inputs!$M$15:$M$25,MATCH('Cash Flows - Strike'!BG$2,Inputs!$L$15:$L$25)),0)</f>
        <v>0</v>
      </c>
      <c r="BH6" s="375" t="n">
        <f aca="false">IFERROR(INDEX(Inputs!$M$15:$M$25,MATCH('Cash Flows - Strike'!BH$2,Inputs!$L$15:$L$25)),0)</f>
        <v>0</v>
      </c>
      <c r="BI6" s="375" t="n">
        <f aca="false">IFERROR(INDEX(Inputs!$M$15:$M$25,MATCH('Cash Flows - Strike'!BI$2,Inputs!$L$15:$L$25)),0)</f>
        <v>0</v>
      </c>
      <c r="BJ6" s="375" t="n">
        <f aca="false">IFERROR(INDEX(Inputs!$M$15:$M$25,MATCH('Cash Flows - Strike'!BJ$2,Inputs!$L$15:$L$25)),0)</f>
        <v>0</v>
      </c>
      <c r="BK6" s="375" t="n">
        <f aca="false">IFERROR(INDEX(Inputs!$M$15:$M$25,MATCH('Cash Flows - Strike'!BK$2,Inputs!$L$15:$L$25)),0)</f>
        <v>0</v>
      </c>
      <c r="BL6" s="375" t="n">
        <f aca="false">IFERROR(INDEX(Inputs!$M$15:$M$25,MATCH('Cash Flows - Strike'!BL$2,Inputs!$L$15:$L$25)),0)</f>
        <v>0</v>
      </c>
      <c r="BM6" s="375" t="n">
        <f aca="false">IFERROR(INDEX(Inputs!$M$15:$M$25,MATCH('Cash Flows - Strike'!BM$2,Inputs!$L$15:$L$25)),0)</f>
        <v>0</v>
      </c>
      <c r="BN6" s="375" t="n">
        <f aca="false">IFERROR(INDEX(Inputs!$M$15:$M$25,MATCH('Cash Flows - Strike'!BN$2,Inputs!$L$15:$L$25)),0)</f>
        <v>0</v>
      </c>
      <c r="BO6" s="375" t="n">
        <f aca="false">IFERROR(INDEX(Inputs!$M$15:$M$25,MATCH('Cash Flows - Strike'!BO$2,Inputs!$L$15:$L$25)),0)</f>
        <v>0</v>
      </c>
      <c r="BP6" s="375" t="n">
        <f aca="false">IFERROR(INDEX(Inputs!$M$15:$M$25,MATCH('Cash Flows - Strike'!BP$2,Inputs!$L$15:$L$25)),0)</f>
        <v>0</v>
      </c>
      <c r="BQ6" s="375" t="n">
        <f aca="false">IFERROR(INDEX(Inputs!$M$15:$M$25,MATCH('Cash Flows - Strike'!BQ$2,Inputs!$L$15:$L$25)),0)</f>
        <v>0</v>
      </c>
      <c r="BR6" s="375" t="n">
        <f aca="false">IFERROR(INDEX(Inputs!$M$15:$M$25,MATCH('Cash Flows - Strike'!BR$2,Inputs!$L$15:$L$25)),0)</f>
        <v>0</v>
      </c>
      <c r="BS6" s="375" t="n">
        <f aca="false">IFERROR(INDEX(Inputs!$M$15:$M$25,MATCH('Cash Flows - Strike'!BS$2,Inputs!$L$15:$L$25)),0)</f>
        <v>0</v>
      </c>
      <c r="BT6" s="375" t="n">
        <f aca="false">IFERROR(INDEX(Inputs!$M$15:$M$25,MATCH('Cash Flows - Strike'!BT$2,Inputs!$L$15:$L$25)),0)</f>
        <v>0</v>
      </c>
      <c r="BU6" s="375" t="n">
        <f aca="false">IFERROR(INDEX(Inputs!$M$15:$M$25,MATCH('Cash Flows - Strike'!BU$2,Inputs!$L$15:$L$25)),0)</f>
        <v>0</v>
      </c>
      <c r="BV6" s="375" t="n">
        <f aca="false">IFERROR(INDEX(Inputs!$M$15:$M$25,MATCH('Cash Flows - Strike'!BV$2,Inputs!$L$15:$L$25)),0)</f>
        <v>0</v>
      </c>
      <c r="BW6" s="375" t="n">
        <f aca="false">IFERROR(INDEX(Inputs!$M$15:$M$25,MATCH('Cash Flows - Strike'!BW$2,Inputs!$L$15:$L$25)),0)</f>
        <v>0</v>
      </c>
      <c r="BX6" s="375" t="n">
        <f aca="false">IFERROR(INDEX(Inputs!$M$15:$M$25,MATCH('Cash Flows - Strike'!BX$2,Inputs!$L$15:$L$25)),0)</f>
        <v>0</v>
      </c>
      <c r="BY6" s="375" t="n">
        <f aca="false">IFERROR(INDEX(Inputs!$M$15:$M$25,MATCH('Cash Flows - Strike'!BY$2,Inputs!$L$15:$L$25)),0)</f>
        <v>0</v>
      </c>
      <c r="BZ6" s="375" t="n">
        <f aca="false">IFERROR(INDEX(Inputs!$M$15:$M$25,MATCH('Cash Flows - Strike'!BZ$2,Inputs!$L$15:$L$25)),0)</f>
        <v>0</v>
      </c>
      <c r="CA6" s="375" t="n">
        <f aca="false">IFERROR(INDEX(Inputs!$M$15:$M$25,MATCH('Cash Flows - Strike'!CA$2,Inputs!$L$15:$L$25)),0)</f>
        <v>0</v>
      </c>
      <c r="CB6" s="375" t="n">
        <f aca="false">IFERROR(INDEX(Inputs!$M$15:$M$25,MATCH('Cash Flows - Strike'!CB$2,Inputs!$L$15:$L$25)),0)</f>
        <v>0</v>
      </c>
      <c r="CC6" s="375" t="n">
        <f aca="false">IFERROR(INDEX(Inputs!$M$15:$M$25,MATCH('Cash Flows - Strike'!CC$2,Inputs!$L$15:$L$25)),0)</f>
        <v>0</v>
      </c>
      <c r="CD6" s="375" t="n">
        <f aca="false">IFERROR(INDEX(Inputs!$M$15:$M$25,MATCH('Cash Flows - Strike'!CD$2,Inputs!$L$15:$L$25)),0)</f>
        <v>0</v>
      </c>
      <c r="CE6" s="375" t="n">
        <f aca="false">IFERROR(INDEX(Inputs!$M$15:$M$25,MATCH('Cash Flows - Strike'!CE$2,Inputs!$L$15:$L$25)),0)</f>
        <v>0</v>
      </c>
      <c r="CF6" s="375" t="n">
        <f aca="false">IFERROR(INDEX(Inputs!$M$15:$M$25,MATCH('Cash Flows - Strike'!CF$2,Inputs!$L$15:$L$25)),0)</f>
        <v>0</v>
      </c>
      <c r="CG6" s="375" t="n">
        <f aca="false">IFERROR(INDEX(Inputs!$M$15:$M$25,MATCH('Cash Flows - Strike'!CG$2,Inputs!$L$15:$L$25)),0)</f>
        <v>0</v>
      </c>
      <c r="CH6" s="375" t="n">
        <f aca="false">IFERROR(INDEX(Inputs!$M$15:$M$25,MATCH('Cash Flows - Strike'!CH$2,Inputs!$L$15:$L$25)),0)</f>
        <v>0</v>
      </c>
      <c r="CI6" s="375" t="n">
        <f aca="false">IFERROR(INDEX(Inputs!$M$15:$M$25,MATCH('Cash Flows - Strike'!CI$2,Inputs!$L$15:$L$25)),0)</f>
        <v>0</v>
      </c>
      <c r="CJ6" s="375" t="n">
        <f aca="false">IFERROR(INDEX(Inputs!$M$15:$M$25,MATCH('Cash Flows - Strike'!CJ$2,Inputs!$L$15:$L$25)),0)</f>
        <v>0</v>
      </c>
      <c r="CK6" s="375" t="n">
        <f aca="false">IFERROR(INDEX(Inputs!$M$15:$M$25,MATCH('Cash Flows - Strike'!CK$2,Inputs!$L$15:$L$25)),0)</f>
        <v>0</v>
      </c>
      <c r="CL6" s="375" t="n">
        <f aca="false">IFERROR(INDEX(Inputs!$M$15:$M$25,MATCH('Cash Flows - Strike'!CL$2,Inputs!$L$15:$L$25)),0)</f>
        <v>0</v>
      </c>
      <c r="CM6" s="375" t="n">
        <f aca="false">IFERROR(INDEX(Inputs!$M$15:$M$25,MATCH('Cash Flows - Strike'!CM$2,Inputs!$L$15:$L$25)),0)</f>
        <v>0</v>
      </c>
      <c r="CN6" s="375" t="n">
        <f aca="false">IFERROR(INDEX(Inputs!$M$15:$M$25,MATCH('Cash Flows - Strike'!CN$2,Inputs!$L$15:$L$25)),0)</f>
        <v>0</v>
      </c>
      <c r="CO6" s="375" t="n">
        <f aca="false">IFERROR(INDEX(Inputs!$M$15:$M$25,MATCH('Cash Flows - Strike'!CO$2,Inputs!$L$15:$L$25)),0)</f>
        <v>0</v>
      </c>
      <c r="CP6" s="375" t="n">
        <f aca="false">IFERROR(INDEX(Inputs!$M$15:$M$25,MATCH('Cash Flows - Strike'!CP$2,Inputs!$L$15:$L$25)),0)</f>
        <v>0</v>
      </c>
      <c r="CQ6" s="375" t="n">
        <f aca="false">IFERROR(INDEX(Inputs!$M$15:$M$25,MATCH('Cash Flows - Strike'!CQ$2,Inputs!$L$15:$L$25)),0)</f>
        <v>0</v>
      </c>
      <c r="CR6" s="375" t="n">
        <f aca="false">IFERROR(INDEX(Inputs!$M$15:$M$25,MATCH('Cash Flows - Strike'!CR$2,Inputs!$L$15:$L$25)),0)</f>
        <v>0</v>
      </c>
      <c r="CS6" s="375" t="n">
        <f aca="false">IFERROR(INDEX(Inputs!$M$15:$M$25,MATCH('Cash Flows - Strike'!CS$2,Inputs!$L$15:$L$25)),0)</f>
        <v>0</v>
      </c>
      <c r="CT6" s="375" t="n">
        <f aca="false">IFERROR(INDEX(Inputs!$M$15:$M$25,MATCH('Cash Flows - Strike'!CT$2,Inputs!$L$15:$L$25)),0)</f>
        <v>0</v>
      </c>
      <c r="CU6" s="375" t="n">
        <f aca="false">IFERROR(INDEX(Inputs!$M$15:$M$25,MATCH('Cash Flows - Strike'!CU$2,Inputs!$L$15:$L$25)),0)</f>
        <v>0</v>
      </c>
      <c r="CV6" s="375" t="n">
        <f aca="false">IFERROR(INDEX(Inputs!$M$15:$M$25,MATCH('Cash Flows - Strike'!CV$2,Inputs!$L$15:$L$25)),0)</f>
        <v>0</v>
      </c>
      <c r="CW6" s="375" t="n">
        <f aca="false">IFERROR(INDEX(Inputs!$M$15:$M$25,MATCH('Cash Flows - Strike'!CW$2,Inputs!$L$15:$L$25)),0)</f>
        <v>0</v>
      </c>
      <c r="CX6" s="375" t="n">
        <f aca="false">IFERROR(INDEX(Inputs!$M$15:$M$25,MATCH('Cash Flows - Strike'!CX$2,Inputs!$L$15:$L$25)),0)</f>
        <v>0</v>
      </c>
      <c r="CY6" s="375" t="n">
        <f aca="false">IFERROR(INDEX(Inputs!$M$15:$M$25,MATCH('Cash Flows - Strike'!CY$2,Inputs!$L$15:$L$25)),0)</f>
        <v>0</v>
      </c>
      <c r="CZ6" s="375" t="n">
        <f aca="false">IFERROR(INDEX(Inputs!$M$15:$M$25,MATCH('Cash Flows - Strike'!CZ$2,Inputs!$L$15:$L$25)),0)</f>
        <v>0</v>
      </c>
      <c r="DA6" s="375" t="n">
        <f aca="false">IFERROR(INDEX(Inputs!$M$15:$M$25,MATCH('Cash Flows - Strike'!DA$2,Inputs!$L$15:$L$25)),0)</f>
        <v>0</v>
      </c>
      <c r="DB6" s="375" t="n">
        <f aca="false">IFERROR(INDEX(Inputs!$M$15:$M$25,MATCH('Cash Flows - Strike'!DB$2,Inputs!$L$15:$L$25)),0)</f>
        <v>0</v>
      </c>
      <c r="DC6" s="375" t="n">
        <f aca="false">IFERROR(INDEX(Inputs!$M$15:$M$25,MATCH('Cash Flows - Strike'!DC$2,Inputs!$L$15:$L$25)),0)</f>
        <v>0</v>
      </c>
      <c r="DD6" s="375" t="n">
        <f aca="false">IFERROR(INDEX(Inputs!$M$15:$M$25,MATCH('Cash Flows - Strike'!DD$2,Inputs!$L$15:$L$25)),0)</f>
        <v>0</v>
      </c>
      <c r="DE6" s="375" t="n">
        <f aca="false">IFERROR(INDEX(Inputs!$M$15:$M$25,MATCH('Cash Flows - Strike'!DE$2,Inputs!$L$15:$L$25)),0)</f>
        <v>0</v>
      </c>
      <c r="DF6" s="375" t="n">
        <f aca="false">IFERROR(INDEX(Inputs!$M$15:$M$25,MATCH('Cash Flows - Strike'!DF$2,Inputs!$L$15:$L$25)),0)</f>
        <v>0</v>
      </c>
      <c r="DG6" s="375" t="n">
        <f aca="false">IFERROR(INDEX(Inputs!$M$15:$M$25,MATCH('Cash Flows - Strike'!DG$2,Inputs!$L$15:$L$25)),0)</f>
        <v>0</v>
      </c>
      <c r="DH6" s="375" t="n">
        <f aca="false">IFERROR(INDEX(Inputs!$M$15:$M$25,MATCH('Cash Flows - Strike'!DH$2,Inputs!$L$15:$L$25)),0)</f>
        <v>0</v>
      </c>
      <c r="DI6" s="375" t="n">
        <f aca="false">IFERROR(INDEX(Inputs!$M$15:$M$25,MATCH('Cash Flows - Strike'!DI$2,Inputs!$L$15:$L$25)),0)</f>
        <v>0</v>
      </c>
      <c r="DJ6" s="375" t="n">
        <f aca="false">IFERROR(INDEX(Inputs!$M$15:$M$25,MATCH('Cash Flows - Strike'!DJ$2,Inputs!$L$15:$L$25)),0)</f>
        <v>0</v>
      </c>
      <c r="DK6" s="375" t="n">
        <f aca="false">IFERROR(INDEX(Inputs!$M$15:$M$25,MATCH('Cash Flows - Strike'!DK$2,Inputs!$L$15:$L$25)),0)</f>
        <v>0</v>
      </c>
      <c r="DL6" s="375" t="n">
        <f aca="false">IFERROR(INDEX(Inputs!$M$15:$M$25,MATCH('Cash Flows - Strike'!DL$2,Inputs!$L$15:$L$25)),0)</f>
        <v>0</v>
      </c>
      <c r="DM6" s="375" t="n">
        <f aca="false">IFERROR(INDEX(Inputs!$M$15:$M$25,MATCH('Cash Flows - Strike'!DM$2,Inputs!$L$15:$L$25)),0)</f>
        <v>0</v>
      </c>
      <c r="DN6" s="375" t="n">
        <f aca="false">IFERROR(INDEX(Inputs!$M$15:$M$25,MATCH('Cash Flows - Strike'!DN$2,Inputs!$L$15:$L$25)),0)</f>
        <v>0</v>
      </c>
      <c r="DO6" s="375" t="n">
        <f aca="false">IFERROR(INDEX(Inputs!$M$15:$M$25,MATCH('Cash Flows - Strike'!DO$2,Inputs!$L$15:$L$25)),0)</f>
        <v>0</v>
      </c>
      <c r="DP6" s="375" t="n">
        <f aca="false">IFERROR(INDEX(Inputs!$M$15:$M$25,MATCH('Cash Flows - Strike'!DP$2,Inputs!$L$15:$L$25)),0)</f>
        <v>0</v>
      </c>
      <c r="DQ6" s="375" t="n">
        <f aca="false">IFERROR(INDEX(Inputs!$M$15:$M$25,MATCH('Cash Flows - Strike'!DQ$2,Inputs!$L$15:$L$25)),0)</f>
        <v>0</v>
      </c>
      <c r="DR6" s="375" t="n">
        <f aca="false">IFERROR(INDEX(Inputs!$M$15:$M$25,MATCH('Cash Flows - Strike'!DR$2,Inputs!$L$15:$L$25)),0)</f>
        <v>0</v>
      </c>
      <c r="DS6" s="375" t="n">
        <f aca="false">IFERROR(INDEX(Inputs!$M$15:$M$25,MATCH('Cash Flows - Strike'!DS$2,Inputs!$L$15:$L$25)),0)</f>
        <v>0</v>
      </c>
      <c r="DT6" s="375" t="n">
        <f aca="false">IFERROR(INDEX(Inputs!$M$15:$M$25,MATCH('Cash Flows - Strike'!DT$2,Inputs!$L$15:$L$25)),0)</f>
        <v>0</v>
      </c>
      <c r="DU6" s="375" t="n">
        <f aca="false">IFERROR(INDEX(Inputs!$M$15:$M$25,MATCH('Cash Flows - Strike'!DU$2,Inputs!$L$15:$L$25)),0)</f>
        <v>0</v>
      </c>
      <c r="DV6" s="375" t="n">
        <f aca="false">IFERROR(INDEX(Inputs!$M$15:$M$25,MATCH('Cash Flows - Strike'!DV$2,Inputs!$L$15:$L$25)),0)</f>
        <v>0</v>
      </c>
      <c r="DW6" s="375" t="n">
        <f aca="false">IFERROR(INDEX(Inputs!$M$15:$M$25,MATCH('Cash Flows - Strike'!DW$2,Inputs!$L$15:$L$25)),0)</f>
        <v>0</v>
      </c>
      <c r="DX6" s="375" t="n">
        <f aca="false">IFERROR(INDEX(Inputs!$M$15:$M$25,MATCH('Cash Flows - Strike'!DX$2,Inputs!$L$15:$L$25)),0)</f>
        <v>0</v>
      </c>
      <c r="DY6" s="375" t="n">
        <f aca="false">IFERROR(INDEX(Inputs!$M$15:$M$25,MATCH('Cash Flows - Strike'!DY$2,Inputs!$L$15:$L$25)),0)</f>
        <v>0</v>
      </c>
      <c r="DZ6" s="375" t="n">
        <f aca="false">IFERROR(INDEX(Inputs!$M$15:$M$25,MATCH('Cash Flows - Strike'!DZ$2,Inputs!$L$15:$L$25)),0)</f>
        <v>0</v>
      </c>
      <c r="EA6" s="375" t="n">
        <f aca="false">IFERROR(INDEX(Inputs!$M$15:$M$25,MATCH('Cash Flows - Strike'!EA$2,Inputs!$L$15:$L$25)),0)</f>
        <v>0</v>
      </c>
      <c r="EB6" s="375" t="n">
        <f aca="false">IFERROR(INDEX(Inputs!$M$15:$M$25,MATCH('Cash Flows - Strike'!EB$2,Inputs!$L$15:$L$25)),0)</f>
        <v>0</v>
      </c>
      <c r="EC6" s="375" t="n">
        <f aca="false">IFERROR(INDEX(Inputs!$M$15:$M$25,MATCH('Cash Flows - Strike'!EC$2,Inputs!$L$15:$L$25)),0)</f>
        <v>0</v>
      </c>
      <c r="ED6" s="375" t="n">
        <f aca="false">IFERROR(INDEX(Inputs!$M$15:$M$25,MATCH('Cash Flows - Strike'!ED$2,Inputs!$L$15:$L$25)),0)</f>
        <v>0</v>
      </c>
      <c r="EE6" s="375" t="n">
        <f aca="false">IFERROR(INDEX(Inputs!$M$15:$M$25,MATCH('Cash Flows - Strike'!EE$2,Inputs!$L$15:$L$25)),0)</f>
        <v>0</v>
      </c>
      <c r="EF6" s="375" t="n">
        <f aca="false">IFERROR(INDEX(Inputs!$M$15:$M$25,MATCH('Cash Flows - Strike'!EF$2,Inputs!$L$15:$L$25)),0)</f>
        <v>0</v>
      </c>
      <c r="EG6" s="375" t="n">
        <f aca="false">IFERROR(INDEX(Inputs!$M$15:$M$25,MATCH('Cash Flows - Strike'!EG$2,Inputs!$L$15:$L$25)),0)</f>
        <v>0</v>
      </c>
      <c r="EH6" s="375" t="n">
        <f aca="false">IFERROR(INDEX(Inputs!$M$15:$M$25,MATCH('Cash Flows - Strike'!EH$2,Inputs!$L$15:$L$25)),0)</f>
        <v>0</v>
      </c>
      <c r="EI6" s="375" t="n">
        <f aca="false">IFERROR(INDEX(Inputs!$M$15:$M$25,MATCH('Cash Flows - Strike'!EI$2,Inputs!$L$15:$L$25)),0)</f>
        <v>0</v>
      </c>
      <c r="EJ6" s="375" t="n">
        <f aca="false">IFERROR(INDEX(Inputs!$M$15:$M$25,MATCH('Cash Flows - Strike'!EJ$2,Inputs!$L$15:$L$25)),0)</f>
        <v>0</v>
      </c>
      <c r="EK6" s="375" t="n">
        <f aca="false">IFERROR(INDEX(Inputs!$M$15:$M$25,MATCH('Cash Flows - Strike'!EK$2,Inputs!$L$15:$L$25)),0)</f>
        <v>0</v>
      </c>
      <c r="EL6" s="375" t="n">
        <f aca="false">IFERROR(INDEX(Inputs!$M$15:$M$25,MATCH('Cash Flows - Strike'!EL$2,Inputs!$L$15:$L$25)),0)</f>
        <v>0</v>
      </c>
      <c r="EM6" s="375" t="n">
        <f aca="false">IFERROR(INDEX(Inputs!$M$15:$M$25,MATCH('Cash Flows - Strike'!EM$2,Inputs!$L$15:$L$25)),0)</f>
        <v>0</v>
      </c>
      <c r="EN6" s="375" t="n">
        <f aca="false">IFERROR(INDEX(Inputs!$M$15:$M$25,MATCH('Cash Flows - Strike'!EN$2,Inputs!$L$15:$L$25)),0)</f>
        <v>0</v>
      </c>
      <c r="EO6" s="375" t="n">
        <f aca="false">IFERROR(INDEX(Inputs!$M$15:$M$25,MATCH('Cash Flows - Strike'!EO$2,Inputs!$L$15:$L$25)),0)</f>
        <v>0</v>
      </c>
      <c r="EP6" s="375" t="n">
        <f aca="false">IFERROR(INDEX(Inputs!$M$15:$M$25,MATCH('Cash Flows - Strike'!EP$2,Inputs!$L$15:$L$25)),0)</f>
        <v>0</v>
      </c>
      <c r="EQ6" s="375" t="n">
        <f aca="false">IFERROR(INDEX(Inputs!$M$15:$M$25,MATCH('Cash Flows - Strike'!EQ$2,Inputs!$L$15:$L$25)),0)</f>
        <v>0</v>
      </c>
      <c r="ER6" s="375" t="n">
        <f aca="false">IFERROR(INDEX(Inputs!$M$15:$M$25,MATCH('Cash Flows - Strike'!ER$2,Inputs!$L$15:$L$25)),0)</f>
        <v>0</v>
      </c>
      <c r="ES6" s="375" t="n">
        <f aca="false">IFERROR(INDEX(Inputs!$M$15:$M$25,MATCH('Cash Flows - Strike'!ES$2,Inputs!$L$15:$L$25)),0)</f>
        <v>0</v>
      </c>
      <c r="ET6" s="375" t="n">
        <f aca="false">IFERROR(INDEX(Inputs!$M$15:$M$25,MATCH('Cash Flows - Strike'!ET$2,Inputs!$L$15:$L$25)),0)</f>
        <v>0</v>
      </c>
      <c r="EU6" s="375" t="n">
        <f aca="false">IFERROR(INDEX(Inputs!$M$15:$M$25,MATCH('Cash Flows - Strike'!EU$2,Inputs!$L$15:$L$25)),0)</f>
        <v>0</v>
      </c>
      <c r="EV6" s="375" t="n">
        <f aca="false">IFERROR(INDEX(Inputs!$M$15:$M$25,MATCH('Cash Flows - Strike'!EV$2,Inputs!$L$15:$L$25)),0)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213</v>
      </c>
      <c r="T7" s="380"/>
      <c r="U7" s="378" t="e">
        <f aca="false">Inputs!$Q$11</f>
        <v>#DIV/0!</v>
      </c>
      <c r="V7" s="378" t="n">
        <f aca="false">IFERROR(U7*(1+INDEX(Inputs!$N$15:$N$25,MATCH('Cash Flows - Strike'!V$2,Inputs!$L$15:$L$25))/12),0)</f>
        <v>0</v>
      </c>
      <c r="W7" s="378" t="n">
        <f aca="false">IFERROR(V7*(1+INDEX(Inputs!$N$15:$N$25,MATCH('Cash Flows - Strike'!W$2,Inputs!$L$15:$L$25))/12),0)</f>
        <v>0</v>
      </c>
      <c r="X7" s="378" t="n">
        <f aca="false">IFERROR(W7*(1+INDEX(Inputs!$N$15:$N$25,MATCH('Cash Flows - Strike'!X$2,Inputs!$L$15:$L$25))/12),0)</f>
        <v>0</v>
      </c>
      <c r="Y7" s="378" t="n">
        <f aca="false">IFERROR(X7*(1+INDEX(Inputs!$N$15:$N$25,MATCH('Cash Flows - Strike'!Y$2,Inputs!$L$15:$L$25))/12),0)</f>
        <v>0</v>
      </c>
      <c r="Z7" s="378" t="n">
        <f aca="false">IFERROR(Y7*(1+INDEX(Inputs!$N$15:$N$25,MATCH('Cash Flows - Strike'!Z$2,Inputs!$L$15:$L$25))/12),0)</f>
        <v>0</v>
      </c>
      <c r="AA7" s="378" t="n">
        <f aca="false">IFERROR(Z7*(1+INDEX(Inputs!$N$15:$N$25,MATCH('Cash Flows - Strike'!AA$2,Inputs!$L$15:$L$25))/12),0)</f>
        <v>0</v>
      </c>
      <c r="AB7" s="378" t="n">
        <f aca="false">IFERROR(AA7*(1+INDEX(Inputs!$N$15:$N$25,MATCH('Cash Flows - Strike'!AB$2,Inputs!$L$15:$L$25))/12),0)</f>
        <v>0</v>
      </c>
      <c r="AC7" s="378" t="n">
        <f aca="false">IFERROR(AB7*(1+INDEX(Inputs!$N$15:$N$25,MATCH('Cash Flows - Strike'!AC$2,Inputs!$L$15:$L$25))/12),0)</f>
        <v>0</v>
      </c>
      <c r="AD7" s="378" t="n">
        <f aca="false">IFERROR(AC7*(1+INDEX(Inputs!$N$15:$N$25,MATCH('Cash Flows - Strike'!AD$2,Inputs!$L$15:$L$25))/12),0)</f>
        <v>0</v>
      </c>
      <c r="AE7" s="378" t="n">
        <f aca="false">IFERROR(AD7*(1+INDEX(Inputs!$N$15:$N$25,MATCH('Cash Flows - Strike'!AE$2,Inputs!$L$15:$L$25))/12),0)</f>
        <v>0</v>
      </c>
      <c r="AF7" s="378" t="n">
        <f aca="false">IFERROR(AE7*(1+INDEX(Inputs!$N$15:$N$25,MATCH('Cash Flows - Strike'!AF$2,Inputs!$L$15:$L$25))/12),0)</f>
        <v>0</v>
      </c>
      <c r="AG7" s="378" t="n">
        <f aca="false">IFERROR(AF7*(1+INDEX(Inputs!$N$15:$N$25,MATCH('Cash Flows - Strike'!AG$2,Inputs!$L$15:$L$25))/12),0)</f>
        <v>0</v>
      </c>
      <c r="AH7" s="378" t="n">
        <f aca="false">IFERROR(AG7*(1+INDEX(Inputs!$N$15:$N$25,MATCH('Cash Flows - Strike'!AH$2,Inputs!$L$15:$L$25))/12),0)</f>
        <v>0</v>
      </c>
      <c r="AI7" s="378" t="n">
        <f aca="false">IFERROR(AH7*(1+INDEX(Inputs!$N$15:$N$25,MATCH('Cash Flows - Strike'!AI$2,Inputs!$L$15:$L$25))/12),0)</f>
        <v>0</v>
      </c>
      <c r="AJ7" s="378" t="n">
        <f aca="false">IFERROR(AI7*(1+INDEX(Inputs!$N$15:$N$25,MATCH('Cash Flows - Strike'!AJ$2,Inputs!$L$15:$L$25))/12),0)</f>
        <v>0</v>
      </c>
      <c r="AK7" s="378" t="n">
        <f aca="false">IFERROR(AJ7*(1+INDEX(Inputs!$N$15:$N$25,MATCH('Cash Flows - Strike'!AK$2,Inputs!$L$15:$L$25))/12),0)</f>
        <v>0</v>
      </c>
      <c r="AL7" s="378" t="n">
        <f aca="false">IFERROR(AK7*(1+INDEX(Inputs!$N$15:$N$25,MATCH('Cash Flows - Strike'!AL$2,Inputs!$L$15:$L$25))/12),0)</f>
        <v>0</v>
      </c>
      <c r="AM7" s="378" t="n">
        <f aca="false">IFERROR(AL7*(1+INDEX(Inputs!$N$15:$N$25,MATCH('Cash Flows - Strike'!AM$2,Inputs!$L$15:$L$25))/12),0)</f>
        <v>0</v>
      </c>
      <c r="AN7" s="378" t="n">
        <f aca="false">IFERROR(AM7*(1+INDEX(Inputs!$N$15:$N$25,MATCH('Cash Flows - Strike'!AN$2,Inputs!$L$15:$L$25))/12),0)</f>
        <v>0</v>
      </c>
      <c r="AO7" s="378" t="n">
        <f aca="false">IFERROR(AN7*(1+INDEX(Inputs!$N$15:$N$25,MATCH('Cash Flows - Strike'!AO$2,Inputs!$L$15:$L$25))/12),0)</f>
        <v>0</v>
      </c>
      <c r="AP7" s="378" t="n">
        <f aca="false">IFERROR(AO7*(1+INDEX(Inputs!$N$15:$N$25,MATCH('Cash Flows - Strike'!AP$2,Inputs!$L$15:$L$25))/12),0)</f>
        <v>0</v>
      </c>
      <c r="AQ7" s="378" t="n">
        <f aca="false">IFERROR(AP7*(1+INDEX(Inputs!$N$15:$N$25,MATCH('Cash Flows - Strike'!AQ$2,Inputs!$L$15:$L$25))/12),0)</f>
        <v>0</v>
      </c>
      <c r="AR7" s="378" t="n">
        <f aca="false">IFERROR(AQ7*(1+INDEX(Inputs!$N$15:$N$25,MATCH('Cash Flows - Strike'!AR$2,Inputs!$L$15:$L$25))/12),0)</f>
        <v>0</v>
      </c>
      <c r="AS7" s="378" t="n">
        <f aca="false">IFERROR(AR7*(1+INDEX(Inputs!$N$15:$N$25,MATCH('Cash Flows - Strike'!AS$2,Inputs!$L$15:$L$25))/12),0)</f>
        <v>0</v>
      </c>
      <c r="AT7" s="378" t="n">
        <f aca="false">IFERROR(AS7*(1+INDEX(Inputs!$N$15:$N$25,MATCH('Cash Flows - Strike'!AT$2,Inputs!$L$15:$L$25))/12),0)</f>
        <v>0</v>
      </c>
      <c r="AU7" s="378" t="n">
        <f aca="false">IFERROR(AT7*(1+INDEX(Inputs!$N$15:$N$25,MATCH('Cash Flows - Strike'!AU$2,Inputs!$L$15:$L$25))/12),0)</f>
        <v>0</v>
      </c>
      <c r="AV7" s="378" t="n">
        <f aca="false">IFERROR(AU7*(1+INDEX(Inputs!$N$15:$N$25,MATCH('Cash Flows - Strike'!AV$2,Inputs!$L$15:$L$25))/12),0)</f>
        <v>0</v>
      </c>
      <c r="AW7" s="378" t="n">
        <f aca="false">IFERROR(AV7*(1+INDEX(Inputs!$N$15:$N$25,MATCH('Cash Flows - Strike'!AW$2,Inputs!$L$15:$L$25))/12),0)</f>
        <v>0</v>
      </c>
      <c r="AX7" s="378" t="n">
        <f aca="false">IFERROR(AW7*(1+INDEX(Inputs!$N$15:$N$25,MATCH('Cash Flows - Strike'!AX$2,Inputs!$L$15:$L$25))/12),0)</f>
        <v>0</v>
      </c>
      <c r="AY7" s="378" t="n">
        <f aca="false">IFERROR(AX7*(1+INDEX(Inputs!$N$15:$N$25,MATCH('Cash Flows - Strike'!AY$2,Inputs!$L$15:$L$25))/12),0)</f>
        <v>0</v>
      </c>
      <c r="AZ7" s="378" t="n">
        <f aca="false">IFERROR(AY7*(1+INDEX(Inputs!$N$15:$N$25,MATCH('Cash Flows - Strike'!AZ$2,Inputs!$L$15:$L$25))/12),0)</f>
        <v>0</v>
      </c>
      <c r="BA7" s="378" t="n">
        <f aca="false">IFERROR(AZ7*(1+INDEX(Inputs!$N$15:$N$25,MATCH('Cash Flows - Strike'!BA$2,Inputs!$L$15:$L$25))/12),0)</f>
        <v>0</v>
      </c>
      <c r="BB7" s="378" t="n">
        <f aca="false">IFERROR(BA7*(1+INDEX(Inputs!$N$15:$N$25,MATCH('Cash Flows - Strike'!BB$2,Inputs!$L$15:$L$25))/12),0)</f>
        <v>0</v>
      </c>
      <c r="BC7" s="378" t="n">
        <f aca="false">IFERROR(BB7*(1+INDEX(Inputs!$N$15:$N$25,MATCH('Cash Flows - Strike'!BC$2,Inputs!$L$15:$L$25))/12),0)</f>
        <v>0</v>
      </c>
      <c r="BD7" s="378" t="n">
        <f aca="false">IFERROR(BC7*(1+INDEX(Inputs!$N$15:$N$25,MATCH('Cash Flows - Strike'!BD$2,Inputs!$L$15:$L$25))/12),0)</f>
        <v>0</v>
      </c>
      <c r="BE7" s="378" t="n">
        <f aca="false">IFERROR(BD7*(1+INDEX(Inputs!$N$15:$N$25,MATCH('Cash Flows - Strike'!BE$2,Inputs!$L$15:$L$25))/12),0)</f>
        <v>0</v>
      </c>
      <c r="BF7" s="378" t="n">
        <f aca="false">IFERROR(BE7*(1+INDEX(Inputs!$N$15:$N$25,MATCH('Cash Flows - Strike'!BF$2,Inputs!$L$15:$L$25))/12),0)</f>
        <v>0</v>
      </c>
      <c r="BG7" s="378" t="n">
        <f aca="false">IFERROR(BF7*(1+INDEX(Inputs!$N$15:$N$25,MATCH('Cash Flows - Strike'!BG$2,Inputs!$L$15:$L$25))/12),0)</f>
        <v>0</v>
      </c>
      <c r="BH7" s="378" t="n">
        <f aca="false">IFERROR(BG7*(1+INDEX(Inputs!$N$15:$N$25,MATCH('Cash Flows - Strike'!BH$2,Inputs!$L$15:$L$25))/12),0)</f>
        <v>0</v>
      </c>
      <c r="BI7" s="378" t="n">
        <f aca="false">IFERROR(BH7*(1+INDEX(Inputs!$N$15:$N$25,MATCH('Cash Flows - Strike'!BI$2,Inputs!$L$15:$L$25))/12),0)</f>
        <v>0</v>
      </c>
      <c r="BJ7" s="378" t="n">
        <f aca="false">IFERROR(BI7*(1+INDEX(Inputs!$N$15:$N$25,MATCH('Cash Flows - Strike'!BJ$2,Inputs!$L$15:$L$25))/12),0)</f>
        <v>0</v>
      </c>
      <c r="BK7" s="378" t="n">
        <f aca="false">IFERROR(BJ7*(1+INDEX(Inputs!$N$15:$N$25,MATCH('Cash Flows - Strike'!BK$2,Inputs!$L$15:$L$25))/12),0)</f>
        <v>0</v>
      </c>
      <c r="BL7" s="378" t="n">
        <f aca="false">IFERROR(BK7*(1+INDEX(Inputs!$N$15:$N$25,MATCH('Cash Flows - Strike'!BL$2,Inputs!$L$15:$L$25))/12),0)</f>
        <v>0</v>
      </c>
      <c r="BM7" s="378" t="n">
        <f aca="false">IFERROR(BL7*(1+INDEX(Inputs!$N$15:$N$25,MATCH('Cash Flows - Strike'!BM$2,Inputs!$L$15:$L$25))/12),0)</f>
        <v>0</v>
      </c>
      <c r="BN7" s="378" t="n">
        <f aca="false">IFERROR(BM7*(1+INDEX(Inputs!$N$15:$N$25,MATCH('Cash Flows - Strike'!BN$2,Inputs!$L$15:$L$25))/12),0)</f>
        <v>0</v>
      </c>
      <c r="BO7" s="378" t="n">
        <f aca="false">IFERROR(BN7*(1+INDEX(Inputs!$N$15:$N$25,MATCH('Cash Flows - Strike'!BO$2,Inputs!$L$15:$L$25))/12),0)</f>
        <v>0</v>
      </c>
      <c r="BP7" s="378" t="n">
        <f aca="false">IFERROR(BO7*(1+INDEX(Inputs!$N$15:$N$25,MATCH('Cash Flows - Strike'!BP$2,Inputs!$L$15:$L$25))/12),0)</f>
        <v>0</v>
      </c>
      <c r="BQ7" s="378" t="n">
        <f aca="false">IFERROR(BP7*(1+INDEX(Inputs!$N$15:$N$25,MATCH('Cash Flows - Strike'!BQ$2,Inputs!$L$15:$L$25))/12),0)</f>
        <v>0</v>
      </c>
      <c r="BR7" s="378" t="n">
        <f aca="false">IFERROR(BQ7*(1+INDEX(Inputs!$N$15:$N$25,MATCH('Cash Flows - Strike'!BR$2,Inputs!$L$15:$L$25))/12),0)</f>
        <v>0</v>
      </c>
      <c r="BS7" s="378" t="n">
        <f aca="false">IFERROR(BR7*(1+INDEX(Inputs!$N$15:$N$25,MATCH('Cash Flows - Strike'!BS$2,Inputs!$L$15:$L$25))/12),0)</f>
        <v>0</v>
      </c>
      <c r="BT7" s="378" t="n">
        <f aca="false">IFERROR(BS7*(1+INDEX(Inputs!$N$15:$N$25,MATCH('Cash Flows - Strike'!BT$2,Inputs!$L$15:$L$25))/12),0)</f>
        <v>0</v>
      </c>
      <c r="BU7" s="378" t="n">
        <f aca="false">IFERROR(BT7*(1+INDEX(Inputs!$N$15:$N$25,MATCH('Cash Flows - Strike'!BU$2,Inputs!$L$15:$L$25))/12),0)</f>
        <v>0</v>
      </c>
      <c r="BV7" s="378" t="n">
        <f aca="false">IFERROR(BU7*(1+INDEX(Inputs!$N$15:$N$25,MATCH('Cash Flows - Strike'!BV$2,Inputs!$L$15:$L$25))/12),0)</f>
        <v>0</v>
      </c>
      <c r="BW7" s="378" t="n">
        <f aca="false">IFERROR(BV7*(1+INDEX(Inputs!$N$15:$N$25,MATCH('Cash Flows - Strike'!BW$2,Inputs!$L$15:$L$25))/12),0)</f>
        <v>0</v>
      </c>
      <c r="BX7" s="378" t="n">
        <f aca="false">IFERROR(BW7*(1+INDEX(Inputs!$N$15:$N$25,MATCH('Cash Flows - Strike'!BX$2,Inputs!$L$15:$L$25))/12),0)</f>
        <v>0</v>
      </c>
      <c r="BY7" s="378" t="n">
        <f aca="false">IFERROR(BX7*(1+INDEX(Inputs!$N$15:$N$25,MATCH('Cash Flows - Strike'!BY$2,Inputs!$L$15:$L$25))/12),0)</f>
        <v>0</v>
      </c>
      <c r="BZ7" s="378" t="n">
        <f aca="false">IFERROR(BY7*(1+INDEX(Inputs!$N$15:$N$25,MATCH('Cash Flows - Strike'!BZ$2,Inputs!$L$15:$L$25))/12),0)</f>
        <v>0</v>
      </c>
      <c r="CA7" s="378" t="n">
        <f aca="false">IFERROR(BZ7*(1+INDEX(Inputs!$N$15:$N$25,MATCH('Cash Flows - Strike'!CA$2,Inputs!$L$15:$L$25))/12),0)</f>
        <v>0</v>
      </c>
      <c r="CB7" s="378" t="n">
        <f aca="false">IFERROR(CA7*(1+INDEX(Inputs!$N$15:$N$25,MATCH('Cash Flows - Strike'!CB$2,Inputs!$L$15:$L$25))/12),0)</f>
        <v>0</v>
      </c>
      <c r="CC7" s="378" t="n">
        <f aca="false">IFERROR(CB7*(1+INDEX(Inputs!$N$15:$N$25,MATCH('Cash Flows - Strike'!CC$2,Inputs!$L$15:$L$25))/12),0)</f>
        <v>0</v>
      </c>
      <c r="CD7" s="378" t="n">
        <f aca="false">IFERROR(CC7*(1+INDEX(Inputs!$N$15:$N$25,MATCH('Cash Flows - Strike'!CD$2,Inputs!$L$15:$L$25))/12),0)</f>
        <v>0</v>
      </c>
      <c r="CE7" s="378" t="n">
        <f aca="false">IFERROR(CD7*(1+INDEX(Inputs!$N$15:$N$25,MATCH('Cash Flows - Strike'!CE$2,Inputs!$L$15:$L$25))/12),0)</f>
        <v>0</v>
      </c>
      <c r="CF7" s="378" t="n">
        <f aca="false">IFERROR(CE7*(1+INDEX(Inputs!$N$15:$N$25,MATCH('Cash Flows - Strike'!CF$2,Inputs!$L$15:$L$25))/12),0)</f>
        <v>0</v>
      </c>
      <c r="CG7" s="378" t="n">
        <f aca="false">IFERROR(CF7*(1+INDEX(Inputs!$N$15:$N$25,MATCH('Cash Flows - Strike'!CG$2,Inputs!$L$15:$L$25))/12),0)</f>
        <v>0</v>
      </c>
      <c r="CH7" s="378" t="n">
        <f aca="false">IFERROR(CG7*(1+INDEX(Inputs!$N$15:$N$25,MATCH('Cash Flows - Strike'!CH$2,Inputs!$L$15:$L$25))/12),0)</f>
        <v>0</v>
      </c>
      <c r="CI7" s="378" t="n">
        <f aca="false">IFERROR(CH7*(1+INDEX(Inputs!$N$15:$N$25,MATCH('Cash Flows - Strike'!CI$2,Inputs!$L$15:$L$25))/12),0)</f>
        <v>0</v>
      </c>
      <c r="CJ7" s="378" t="n">
        <f aca="false">IFERROR(CI7*(1+INDEX(Inputs!$N$15:$N$25,MATCH('Cash Flows - Strike'!CJ$2,Inputs!$L$15:$L$25))/12),0)</f>
        <v>0</v>
      </c>
      <c r="CK7" s="378" t="n">
        <f aca="false">IFERROR(CJ7*(1+INDEX(Inputs!$N$15:$N$25,MATCH('Cash Flows - Strike'!CK$2,Inputs!$L$15:$L$25))/12),0)</f>
        <v>0</v>
      </c>
      <c r="CL7" s="378" t="n">
        <f aca="false">IFERROR(CK7*(1+INDEX(Inputs!$N$15:$N$25,MATCH('Cash Flows - Strike'!CL$2,Inputs!$L$15:$L$25))/12),0)</f>
        <v>0</v>
      </c>
      <c r="CM7" s="378" t="n">
        <f aca="false">IFERROR(CL7*(1+INDEX(Inputs!$N$15:$N$25,MATCH('Cash Flows - Strike'!CM$2,Inputs!$L$15:$L$25))/12),0)</f>
        <v>0</v>
      </c>
      <c r="CN7" s="378" t="n">
        <f aca="false">IFERROR(CM7*(1+INDEX(Inputs!$N$15:$N$25,MATCH('Cash Flows - Strike'!CN$2,Inputs!$L$15:$L$25))/12),0)</f>
        <v>0</v>
      </c>
      <c r="CO7" s="378" t="n">
        <f aca="false">IFERROR(CN7*(1+INDEX(Inputs!$N$15:$N$25,MATCH('Cash Flows - Strike'!CO$2,Inputs!$L$15:$L$25))/12),0)</f>
        <v>0</v>
      </c>
      <c r="CP7" s="378" t="n">
        <f aca="false">IFERROR(CO7*(1+INDEX(Inputs!$N$15:$N$25,MATCH('Cash Flows - Strike'!CP$2,Inputs!$L$15:$L$25))/12),0)</f>
        <v>0</v>
      </c>
      <c r="CQ7" s="378" t="n">
        <f aca="false">IFERROR(CP7*(1+INDEX(Inputs!$N$15:$N$25,MATCH('Cash Flows - Strike'!CQ$2,Inputs!$L$15:$L$25))/12),0)</f>
        <v>0</v>
      </c>
      <c r="CR7" s="378" t="n">
        <f aca="false">IFERROR(CQ7*(1+INDEX(Inputs!$N$15:$N$25,MATCH('Cash Flows - Strike'!CR$2,Inputs!$L$15:$L$25))/12),0)</f>
        <v>0</v>
      </c>
      <c r="CS7" s="378" t="n">
        <f aca="false">IFERROR(CR7*(1+INDEX(Inputs!$N$15:$N$25,MATCH('Cash Flows - Strike'!CS$2,Inputs!$L$15:$L$25))/12),0)</f>
        <v>0</v>
      </c>
      <c r="CT7" s="378" t="n">
        <f aca="false">IFERROR(CS7*(1+INDEX(Inputs!$N$15:$N$25,MATCH('Cash Flows - Strike'!CT$2,Inputs!$L$15:$L$25))/12),0)</f>
        <v>0</v>
      </c>
      <c r="CU7" s="378" t="n">
        <f aca="false">IFERROR(CT7*(1+INDEX(Inputs!$N$15:$N$25,MATCH('Cash Flows - Strike'!CU$2,Inputs!$L$15:$L$25))/12),0)</f>
        <v>0</v>
      </c>
      <c r="CV7" s="378" t="n">
        <f aca="false">IFERROR(CU7*(1+INDEX(Inputs!$N$15:$N$25,MATCH('Cash Flows - Strike'!CV$2,Inputs!$L$15:$L$25))/12),0)</f>
        <v>0</v>
      </c>
      <c r="CW7" s="378" t="n">
        <f aca="false">IFERROR(CV7*(1+INDEX(Inputs!$N$15:$N$25,MATCH('Cash Flows - Strike'!CW$2,Inputs!$L$15:$L$25))/12),0)</f>
        <v>0</v>
      </c>
      <c r="CX7" s="378" t="n">
        <f aca="false">IFERROR(CW7*(1+INDEX(Inputs!$N$15:$N$25,MATCH('Cash Flows - Strike'!CX$2,Inputs!$L$15:$L$25))/12),0)</f>
        <v>0</v>
      </c>
      <c r="CY7" s="378" t="n">
        <f aca="false">IFERROR(CX7*(1+INDEX(Inputs!$N$15:$N$25,MATCH('Cash Flows - Strike'!CY$2,Inputs!$L$15:$L$25))/12),0)</f>
        <v>0</v>
      </c>
      <c r="CZ7" s="378" t="n">
        <f aca="false">IFERROR(CY7*(1+INDEX(Inputs!$N$15:$N$25,MATCH('Cash Flows - Strike'!CZ$2,Inputs!$L$15:$L$25))/12),0)</f>
        <v>0</v>
      </c>
      <c r="DA7" s="378" t="n">
        <f aca="false">IFERROR(CZ7*(1+INDEX(Inputs!$N$15:$N$25,MATCH('Cash Flows - Strike'!DA$2,Inputs!$L$15:$L$25))/12),0)</f>
        <v>0</v>
      </c>
      <c r="DB7" s="378" t="n">
        <f aca="false">IFERROR(DA7*(1+INDEX(Inputs!$N$15:$N$25,MATCH('Cash Flows - Strike'!DB$2,Inputs!$L$15:$L$25))/12),0)</f>
        <v>0</v>
      </c>
      <c r="DC7" s="378" t="n">
        <f aca="false">IFERROR(DB7*(1+INDEX(Inputs!$N$15:$N$25,MATCH('Cash Flows - Strike'!DC$2,Inputs!$L$15:$L$25))/12),0)</f>
        <v>0</v>
      </c>
      <c r="DD7" s="378" t="n">
        <f aca="false">IFERROR(DC7*(1+INDEX(Inputs!$N$15:$N$25,MATCH('Cash Flows - Strike'!DD$2,Inputs!$L$15:$L$25))/12),0)</f>
        <v>0</v>
      </c>
      <c r="DE7" s="378" t="n">
        <f aca="false">IFERROR(DD7*(1+INDEX(Inputs!$N$15:$N$25,MATCH('Cash Flows - Strike'!DE$2,Inputs!$L$15:$L$25))/12),0)</f>
        <v>0</v>
      </c>
      <c r="DF7" s="378" t="n">
        <f aca="false">IFERROR(DE7*(1+INDEX(Inputs!$N$15:$N$25,MATCH('Cash Flows - Strike'!DF$2,Inputs!$L$15:$L$25))/12),0)</f>
        <v>0</v>
      </c>
      <c r="DG7" s="378" t="n">
        <f aca="false">IFERROR(DF7*(1+INDEX(Inputs!$N$15:$N$25,MATCH('Cash Flows - Strike'!DG$2,Inputs!$L$15:$L$25))/12),0)</f>
        <v>0</v>
      </c>
      <c r="DH7" s="378" t="n">
        <f aca="false">IFERROR(DG7*(1+INDEX(Inputs!$N$15:$N$25,MATCH('Cash Flows - Strike'!DH$2,Inputs!$L$15:$L$25))/12),0)</f>
        <v>0</v>
      </c>
      <c r="DI7" s="378" t="n">
        <f aca="false">IFERROR(DH7*(1+INDEX(Inputs!$N$15:$N$25,MATCH('Cash Flows - Strike'!DI$2,Inputs!$L$15:$L$25))/12),0)</f>
        <v>0</v>
      </c>
      <c r="DJ7" s="378" t="n">
        <f aca="false">IFERROR(DI7*(1+INDEX(Inputs!$N$15:$N$25,MATCH('Cash Flows - Strike'!DJ$2,Inputs!$L$15:$L$25))/12),0)</f>
        <v>0</v>
      </c>
      <c r="DK7" s="378" t="n">
        <f aca="false">IFERROR(DJ7*(1+INDEX(Inputs!$N$15:$N$25,MATCH('Cash Flows - Strike'!DK$2,Inputs!$L$15:$L$25))/12),0)</f>
        <v>0</v>
      </c>
      <c r="DL7" s="378" t="n">
        <f aca="false">IFERROR(DK7*(1+INDEX(Inputs!$N$15:$N$25,MATCH('Cash Flows - Strike'!DL$2,Inputs!$L$15:$L$25))/12),0)</f>
        <v>0</v>
      </c>
      <c r="DM7" s="378" t="n">
        <f aca="false">IFERROR(DL7*(1+INDEX(Inputs!$N$15:$N$25,MATCH('Cash Flows - Strike'!DM$2,Inputs!$L$15:$L$25))/12),0)</f>
        <v>0</v>
      </c>
      <c r="DN7" s="378" t="n">
        <f aca="false">IFERROR(DM7*(1+INDEX(Inputs!$N$15:$N$25,MATCH('Cash Flows - Strike'!DN$2,Inputs!$L$15:$L$25))/12),0)</f>
        <v>0</v>
      </c>
      <c r="DO7" s="378" t="n">
        <f aca="false">IFERROR(DN7*(1+INDEX(Inputs!$N$15:$N$25,MATCH('Cash Flows - Strike'!DO$2,Inputs!$L$15:$L$25))/12),0)</f>
        <v>0</v>
      </c>
      <c r="DP7" s="378" t="n">
        <f aca="false">IFERROR(DO7*(1+INDEX(Inputs!$N$15:$N$25,MATCH('Cash Flows - Strike'!DP$2,Inputs!$L$15:$L$25))/12),0)</f>
        <v>0</v>
      </c>
      <c r="DQ7" s="378" t="n">
        <f aca="false">IFERROR(DP7*(1+INDEX(Inputs!$N$15:$N$25,MATCH('Cash Flows - Strike'!DQ$2,Inputs!$L$15:$L$25))/12),0)</f>
        <v>0</v>
      </c>
      <c r="DR7" s="378" t="n">
        <f aca="false">IFERROR(DQ7*(1+INDEX(Inputs!$N$15:$N$25,MATCH('Cash Flows - Strike'!DR$2,Inputs!$L$15:$L$25))/12),0)</f>
        <v>0</v>
      </c>
      <c r="DS7" s="378" t="n">
        <f aca="false">IFERROR(DR7*(1+INDEX(Inputs!$N$15:$N$25,MATCH('Cash Flows - Strike'!DS$2,Inputs!$L$15:$L$25))/12),0)</f>
        <v>0</v>
      </c>
      <c r="DT7" s="378" t="n">
        <f aca="false">IFERROR(DS7*(1+INDEX(Inputs!$N$15:$N$25,MATCH('Cash Flows - Strike'!DT$2,Inputs!$L$15:$L$25))/12),0)</f>
        <v>0</v>
      </c>
      <c r="DU7" s="378" t="n">
        <f aca="false">IFERROR(DT7*(1+INDEX(Inputs!$N$15:$N$25,MATCH('Cash Flows - Strike'!DU$2,Inputs!$L$15:$L$25))/12),0)</f>
        <v>0</v>
      </c>
      <c r="DV7" s="378" t="n">
        <f aca="false">IFERROR(DU7*(1+INDEX(Inputs!$N$15:$N$25,MATCH('Cash Flows - Strike'!DV$2,Inputs!$L$15:$L$25))/12),0)</f>
        <v>0</v>
      </c>
      <c r="DW7" s="378" t="n">
        <f aca="false">IFERROR(DV7*(1+INDEX(Inputs!$N$15:$N$25,MATCH('Cash Flows - Strike'!DW$2,Inputs!$L$15:$L$25))/12),0)</f>
        <v>0</v>
      </c>
      <c r="DX7" s="378" t="n">
        <f aca="false">IFERROR(DW7*(1+INDEX(Inputs!$N$15:$N$25,MATCH('Cash Flows - Strike'!DX$2,Inputs!$L$15:$L$25))/12),0)</f>
        <v>0</v>
      </c>
      <c r="DY7" s="378" t="n">
        <f aca="false">IFERROR(DX7*(1+INDEX(Inputs!$N$15:$N$25,MATCH('Cash Flows - Strike'!DY$2,Inputs!$L$15:$L$25))/12),0)</f>
        <v>0</v>
      </c>
      <c r="DZ7" s="378" t="n">
        <f aca="false">IFERROR(DY7*(1+INDEX(Inputs!$N$15:$N$25,MATCH('Cash Flows - Strike'!DZ$2,Inputs!$L$15:$L$25))/12),0)</f>
        <v>0</v>
      </c>
      <c r="EA7" s="378" t="n">
        <f aca="false">IFERROR(DZ7*(1+INDEX(Inputs!$N$15:$N$25,MATCH('Cash Flows - Strike'!EA$2,Inputs!$L$15:$L$25))/12),0)</f>
        <v>0</v>
      </c>
      <c r="EB7" s="378" t="n">
        <f aca="false">IFERROR(EA7*(1+INDEX(Inputs!$N$15:$N$25,MATCH('Cash Flows - Strike'!EB$2,Inputs!$L$15:$L$25))/12),0)</f>
        <v>0</v>
      </c>
      <c r="EC7" s="378" t="n">
        <f aca="false">IFERROR(EB7*(1+INDEX(Inputs!$N$15:$N$25,MATCH('Cash Flows - Strike'!EC$2,Inputs!$L$15:$L$25))/12),0)</f>
        <v>0</v>
      </c>
      <c r="ED7" s="378" t="n">
        <f aca="false">IFERROR(EC7*(1+INDEX(Inputs!$N$15:$N$25,MATCH('Cash Flows - Strike'!ED$2,Inputs!$L$15:$L$25))/12),0)</f>
        <v>0</v>
      </c>
      <c r="EE7" s="378" t="n">
        <f aca="false">IFERROR(ED7*(1+INDEX(Inputs!$N$15:$N$25,MATCH('Cash Flows - Strike'!EE$2,Inputs!$L$15:$L$25))/12),0)</f>
        <v>0</v>
      </c>
      <c r="EF7" s="378" t="n">
        <f aca="false">IFERROR(EE7*(1+INDEX(Inputs!$N$15:$N$25,MATCH('Cash Flows - Strike'!EF$2,Inputs!$L$15:$L$25))/12),0)</f>
        <v>0</v>
      </c>
      <c r="EG7" s="378" t="n">
        <f aca="false">IFERROR(EF7*(1+INDEX(Inputs!$N$15:$N$25,MATCH('Cash Flows - Strike'!EG$2,Inputs!$L$15:$L$25))/12),0)</f>
        <v>0</v>
      </c>
      <c r="EH7" s="378" t="n">
        <f aca="false">IFERROR(EG7*(1+INDEX(Inputs!$N$15:$N$25,MATCH('Cash Flows - Strike'!EH$2,Inputs!$L$15:$L$25))/12),0)</f>
        <v>0</v>
      </c>
      <c r="EI7" s="378" t="n">
        <f aca="false">IFERROR(EH7*(1+INDEX(Inputs!$N$15:$N$25,MATCH('Cash Flows - Strike'!EI$2,Inputs!$L$15:$L$25))/12),0)</f>
        <v>0</v>
      </c>
      <c r="EJ7" s="378" t="n">
        <f aca="false">IFERROR(EI7*(1+INDEX(Inputs!$N$15:$N$25,MATCH('Cash Flows - Strike'!EJ$2,Inputs!$L$15:$L$25))/12),0)</f>
        <v>0</v>
      </c>
      <c r="EK7" s="378" t="n">
        <f aca="false">IFERROR(EJ7*(1+INDEX(Inputs!$N$15:$N$25,MATCH('Cash Flows - Strike'!EK$2,Inputs!$L$15:$L$25))/12),0)</f>
        <v>0</v>
      </c>
      <c r="EL7" s="378" t="n">
        <f aca="false">IFERROR(EK7*(1+INDEX(Inputs!$N$15:$N$25,MATCH('Cash Flows - Strike'!EL$2,Inputs!$L$15:$L$25))/12),0)</f>
        <v>0</v>
      </c>
      <c r="EM7" s="378" t="n">
        <f aca="false">IFERROR(EL7*(1+INDEX(Inputs!$N$15:$N$25,MATCH('Cash Flows - Strike'!EM$2,Inputs!$L$15:$L$25))/12),0)</f>
        <v>0</v>
      </c>
      <c r="EN7" s="378" t="n">
        <f aca="false">IFERROR(EM7*(1+INDEX(Inputs!$N$15:$N$25,MATCH('Cash Flows - Strike'!EN$2,Inputs!$L$15:$L$25))/12),0)</f>
        <v>0</v>
      </c>
      <c r="EO7" s="378" t="n">
        <f aca="false">IFERROR(EN7*(1+INDEX(Inputs!$N$15:$N$25,MATCH('Cash Flows - Strike'!EO$2,Inputs!$L$15:$L$25))/12),0)</f>
        <v>0</v>
      </c>
      <c r="EP7" s="378" t="n">
        <f aca="false">IFERROR(EO7*(1+INDEX(Inputs!$N$15:$N$25,MATCH('Cash Flows - Strike'!EP$2,Inputs!$L$15:$L$25))/12),0)</f>
        <v>0</v>
      </c>
      <c r="EQ7" s="378" t="n">
        <f aca="false">IFERROR(EP7*(1+INDEX(Inputs!$N$15:$N$25,MATCH('Cash Flows - Strike'!EQ$2,Inputs!$L$15:$L$25))/12),0)</f>
        <v>0</v>
      </c>
      <c r="ER7" s="378" t="n">
        <f aca="false">IFERROR(EQ7*(1+INDEX(Inputs!$N$15:$N$25,MATCH('Cash Flows - Strike'!ER$2,Inputs!$L$15:$L$25))/12),0)</f>
        <v>0</v>
      </c>
      <c r="ES7" s="378" t="n">
        <f aca="false">IFERROR(ER7*(1+INDEX(Inputs!$N$15:$N$25,MATCH('Cash Flows - Strike'!ES$2,Inputs!$L$15:$L$25))/12),0)</f>
        <v>0</v>
      </c>
      <c r="ET7" s="378" t="n">
        <f aca="false">IFERROR(ES7*(1+INDEX(Inputs!$N$15:$N$25,MATCH('Cash Flows - Strike'!ET$2,Inputs!$L$15:$L$25))/12),0)</f>
        <v>0</v>
      </c>
      <c r="EU7" s="378" t="n">
        <f aca="false">IFERROR(ET7*(1+INDEX(Inputs!$N$15:$N$25,MATCH('Cash Flows - Strike'!EU$2,Inputs!$L$15:$L$25))/12),0)</f>
        <v>0</v>
      </c>
      <c r="EV7" s="378" t="n">
        <f aca="false">IFERROR(EU7*(1+INDEX(Inputs!$N$15:$N$25,MATCH('Cash Flows - Strike'!EV$2,Inputs!$L$15:$L$25))/12),0)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214</v>
      </c>
      <c r="T8" s="380"/>
      <c r="U8" s="378" t="n">
        <v>0</v>
      </c>
      <c r="V8" s="378" t="n">
        <f aca="false">IFERROR(U8*(1+INDEX(Inputs!$N$15:$N$25,MATCH('Cash Flows - Strike'!V$2,Inputs!$L$15:$L$25))/12),0)</f>
        <v>0</v>
      </c>
      <c r="W8" s="378" t="n">
        <f aca="false">IFERROR(V8*(1+INDEX(Inputs!$N$15:$N$25,MATCH('Cash Flows - Strike'!W$2,Inputs!$L$15:$L$25))/12),0)</f>
        <v>0</v>
      </c>
      <c r="X8" s="378" t="n">
        <f aca="false">IFERROR(W8*(1+INDEX(Inputs!$N$15:$N$25,MATCH('Cash Flows - Strike'!X$2,Inputs!$L$15:$L$25))/12),0)</f>
        <v>0</v>
      </c>
      <c r="Y8" s="378" t="n">
        <f aca="false">IFERROR(X8*(1+INDEX(Inputs!$N$15:$N$25,MATCH('Cash Flows - Strike'!Y$2,Inputs!$L$15:$L$25))/12),0)</f>
        <v>0</v>
      </c>
      <c r="Z8" s="378" t="n">
        <f aca="false">IFERROR(Y8*(1+INDEX(Inputs!$N$15:$N$25,MATCH('Cash Flows - Strike'!Z$2,Inputs!$L$15:$L$25))/12),0)</f>
        <v>0</v>
      </c>
      <c r="AA8" s="378" t="n">
        <f aca="false">IFERROR(Z8*(1+INDEX(Inputs!$N$15:$N$25,MATCH('Cash Flows - Strike'!AA$2,Inputs!$L$15:$L$25))/12),0)</f>
        <v>0</v>
      </c>
      <c r="AB8" s="378" t="n">
        <f aca="false">IFERROR(AA8*(1+INDEX(Inputs!$N$15:$N$25,MATCH('Cash Flows - Strike'!AB$2,Inputs!$L$15:$L$25))/12),0)</f>
        <v>0</v>
      </c>
      <c r="AC8" s="378" t="n">
        <f aca="false">IFERROR(AB8*(1+INDEX(Inputs!$N$15:$N$25,MATCH('Cash Flows - Strike'!AC$2,Inputs!$L$15:$L$25))/12),0)</f>
        <v>0</v>
      </c>
      <c r="AD8" s="378" t="n">
        <f aca="false">IFERROR(AC8*(1+INDEX(Inputs!$N$15:$N$25,MATCH('Cash Flows - Strike'!AD$2,Inputs!$L$15:$L$25))/12),0)</f>
        <v>0</v>
      </c>
      <c r="AE8" s="378" t="n">
        <f aca="false">IFERROR(AD8*(1+INDEX(Inputs!$N$15:$N$25,MATCH('Cash Flows - Strike'!AE$2,Inputs!$L$15:$L$25))/12),0)</f>
        <v>0</v>
      </c>
      <c r="AF8" s="378" t="n">
        <f aca="false">IFERROR(AE8*(1+INDEX(Inputs!$N$15:$N$25,MATCH('Cash Flows - Strike'!AF$2,Inputs!$L$15:$L$25))/12),0)</f>
        <v>0</v>
      </c>
      <c r="AG8" s="378" t="n">
        <f aca="false">IFERROR(AF8*(1+INDEX(Inputs!$N$15:$N$25,MATCH('Cash Flows - Strike'!AG$2,Inputs!$L$15:$L$25))/12),0)</f>
        <v>0</v>
      </c>
      <c r="AH8" s="378" t="n">
        <f aca="false">IFERROR(AG8*(1+INDEX(Inputs!$N$15:$N$25,MATCH('Cash Flows - Strike'!AH$2,Inputs!$L$15:$L$25))/12),0)</f>
        <v>0</v>
      </c>
      <c r="AI8" s="378" t="n">
        <f aca="false">IFERROR(AH8*(1+INDEX(Inputs!$N$15:$N$25,MATCH('Cash Flows - Strike'!AI$2,Inputs!$L$15:$L$25))/12),0)</f>
        <v>0</v>
      </c>
      <c r="AJ8" s="378" t="n">
        <f aca="false">IFERROR(AI8*(1+INDEX(Inputs!$N$15:$N$25,MATCH('Cash Flows - Strike'!AJ$2,Inputs!$L$15:$L$25))/12),0)</f>
        <v>0</v>
      </c>
      <c r="AK8" s="378" t="n">
        <f aca="false">IFERROR(AJ8*(1+INDEX(Inputs!$N$15:$N$25,MATCH('Cash Flows - Strike'!AK$2,Inputs!$L$15:$L$25))/12),0)</f>
        <v>0</v>
      </c>
      <c r="AL8" s="378" t="n">
        <f aca="false">IFERROR(AK8*(1+INDEX(Inputs!$N$15:$N$25,MATCH('Cash Flows - Strike'!AL$2,Inputs!$L$15:$L$25))/12),0)</f>
        <v>0</v>
      </c>
      <c r="AM8" s="378" t="n">
        <f aca="false">IFERROR(AL8*(1+INDEX(Inputs!$N$15:$N$25,MATCH('Cash Flows - Strike'!AM$2,Inputs!$L$15:$L$25))/12),0)</f>
        <v>0</v>
      </c>
      <c r="AN8" s="378" t="n">
        <f aca="false">IFERROR(AM8*(1+INDEX(Inputs!$N$15:$N$25,MATCH('Cash Flows - Strike'!AN$2,Inputs!$L$15:$L$25))/12),0)</f>
        <v>0</v>
      </c>
      <c r="AO8" s="378" t="n">
        <f aca="false">IFERROR(AN8*(1+INDEX(Inputs!$N$15:$N$25,MATCH('Cash Flows - Strike'!AO$2,Inputs!$L$15:$L$25))/12),0)</f>
        <v>0</v>
      </c>
      <c r="AP8" s="378" t="n">
        <f aca="false">IFERROR(AO8*(1+INDEX(Inputs!$N$15:$N$25,MATCH('Cash Flows - Strike'!AP$2,Inputs!$L$15:$L$25))/12),0)</f>
        <v>0</v>
      </c>
      <c r="AQ8" s="378" t="n">
        <f aca="false">IFERROR(AP8*(1+INDEX(Inputs!$N$15:$N$25,MATCH('Cash Flows - Strike'!AQ$2,Inputs!$L$15:$L$25))/12),0)</f>
        <v>0</v>
      </c>
      <c r="AR8" s="378" t="n">
        <f aca="false">IFERROR(AQ8*(1+INDEX(Inputs!$N$15:$N$25,MATCH('Cash Flows - Strike'!AR$2,Inputs!$L$15:$L$25))/12),0)</f>
        <v>0</v>
      </c>
      <c r="AS8" s="378" t="n">
        <f aca="false">IFERROR(AR8*(1+INDEX(Inputs!$N$15:$N$25,MATCH('Cash Flows - Strike'!AS$2,Inputs!$L$15:$L$25))/12),0)</f>
        <v>0</v>
      </c>
      <c r="AT8" s="378" t="n">
        <f aca="false">IFERROR(AS8*(1+INDEX(Inputs!$N$15:$N$25,MATCH('Cash Flows - Strike'!AT$2,Inputs!$L$15:$L$25))/12),0)</f>
        <v>0</v>
      </c>
      <c r="AU8" s="378" t="n">
        <f aca="false">IFERROR(AT8*(1+INDEX(Inputs!$N$15:$N$25,MATCH('Cash Flows - Strike'!AU$2,Inputs!$L$15:$L$25))/12),0)</f>
        <v>0</v>
      </c>
      <c r="AV8" s="378" t="n">
        <f aca="false">IFERROR(AU8*(1+INDEX(Inputs!$N$15:$N$25,MATCH('Cash Flows - Strike'!AV$2,Inputs!$L$15:$L$25))/12),0)</f>
        <v>0</v>
      </c>
      <c r="AW8" s="378" t="n">
        <f aca="false">IFERROR(AV8*(1+INDEX(Inputs!$N$15:$N$25,MATCH('Cash Flows - Strike'!AW$2,Inputs!$L$15:$L$25))/12),0)</f>
        <v>0</v>
      </c>
      <c r="AX8" s="378" t="n">
        <f aca="false">IFERROR(AW8*(1+INDEX(Inputs!$N$15:$N$25,MATCH('Cash Flows - Strike'!AX$2,Inputs!$L$15:$L$25))/12),0)</f>
        <v>0</v>
      </c>
      <c r="AY8" s="378" t="n">
        <f aca="false">IFERROR(AX8*(1+INDEX(Inputs!$N$15:$N$25,MATCH('Cash Flows - Strike'!AY$2,Inputs!$L$15:$L$25))/12),0)</f>
        <v>0</v>
      </c>
      <c r="AZ8" s="378" t="n">
        <f aca="false">IFERROR(AY8*(1+INDEX(Inputs!$N$15:$N$25,MATCH('Cash Flows - Strike'!AZ$2,Inputs!$L$15:$L$25))/12),0)</f>
        <v>0</v>
      </c>
      <c r="BA8" s="378" t="n">
        <f aca="false">IFERROR(AZ8*(1+INDEX(Inputs!$N$15:$N$25,MATCH('Cash Flows - Strike'!BA$2,Inputs!$L$15:$L$25))/12),0)</f>
        <v>0</v>
      </c>
      <c r="BB8" s="378" t="n">
        <f aca="false">IFERROR(BA8*(1+INDEX(Inputs!$N$15:$N$25,MATCH('Cash Flows - Strike'!BB$2,Inputs!$L$15:$L$25))/12),0)</f>
        <v>0</v>
      </c>
      <c r="BC8" s="378" t="n">
        <f aca="false">IFERROR(BB8*(1+INDEX(Inputs!$N$15:$N$25,MATCH('Cash Flows - Strike'!BC$2,Inputs!$L$15:$L$25))/12),0)</f>
        <v>0</v>
      </c>
      <c r="BD8" s="378" t="n">
        <f aca="false">IFERROR(BC8*(1+INDEX(Inputs!$N$15:$N$25,MATCH('Cash Flows - Strike'!BD$2,Inputs!$L$15:$L$25))/12),0)</f>
        <v>0</v>
      </c>
      <c r="BE8" s="378" t="n">
        <f aca="false">IFERROR(BD8*(1+INDEX(Inputs!$N$15:$N$25,MATCH('Cash Flows - Strike'!BE$2,Inputs!$L$15:$L$25))/12),0)</f>
        <v>0</v>
      </c>
      <c r="BF8" s="378" t="n">
        <f aca="false">IFERROR(BE8*(1+INDEX(Inputs!$N$15:$N$25,MATCH('Cash Flows - Strike'!BF$2,Inputs!$L$15:$L$25))/12),0)</f>
        <v>0</v>
      </c>
      <c r="BG8" s="378" t="n">
        <f aca="false">IFERROR(BF8*(1+INDEX(Inputs!$N$15:$N$25,MATCH('Cash Flows - Strike'!BG$2,Inputs!$L$15:$L$25))/12),0)</f>
        <v>0</v>
      </c>
      <c r="BH8" s="378" t="n">
        <f aca="false">IFERROR(BG8*(1+INDEX(Inputs!$N$15:$N$25,MATCH('Cash Flows - Strike'!BH$2,Inputs!$L$15:$L$25))/12),0)</f>
        <v>0</v>
      </c>
      <c r="BI8" s="378" t="n">
        <f aca="false">IFERROR(BH8*(1+INDEX(Inputs!$N$15:$N$25,MATCH('Cash Flows - Strike'!BI$2,Inputs!$L$15:$L$25))/12),0)</f>
        <v>0</v>
      </c>
      <c r="BJ8" s="378" t="n">
        <f aca="false">IFERROR(BI8*(1+INDEX(Inputs!$N$15:$N$25,MATCH('Cash Flows - Strike'!BJ$2,Inputs!$L$15:$L$25))/12),0)</f>
        <v>0</v>
      </c>
      <c r="BK8" s="378" t="n">
        <f aca="false">IFERROR(BJ8*(1+INDEX(Inputs!$N$15:$N$25,MATCH('Cash Flows - Strike'!BK$2,Inputs!$L$15:$L$25))/12),0)</f>
        <v>0</v>
      </c>
      <c r="BL8" s="378" t="n">
        <f aca="false">IFERROR(BK8*(1+INDEX(Inputs!$N$15:$N$25,MATCH('Cash Flows - Strike'!BL$2,Inputs!$L$15:$L$25))/12),0)</f>
        <v>0</v>
      </c>
      <c r="BM8" s="378" t="n">
        <f aca="false">IFERROR(BL8*(1+INDEX(Inputs!$N$15:$N$25,MATCH('Cash Flows - Strike'!BM$2,Inputs!$L$15:$L$25))/12),0)</f>
        <v>0</v>
      </c>
      <c r="BN8" s="378" t="n">
        <f aca="false">IFERROR(BM8*(1+INDEX(Inputs!$N$15:$N$25,MATCH('Cash Flows - Strike'!BN$2,Inputs!$L$15:$L$25))/12),0)</f>
        <v>0</v>
      </c>
      <c r="BO8" s="378" t="n">
        <f aca="false">IFERROR(BN8*(1+INDEX(Inputs!$N$15:$N$25,MATCH('Cash Flows - Strike'!BO$2,Inputs!$L$15:$L$25))/12),0)</f>
        <v>0</v>
      </c>
      <c r="BP8" s="378" t="n">
        <f aca="false">IFERROR(BO8*(1+INDEX(Inputs!$N$15:$N$25,MATCH('Cash Flows - Strike'!BP$2,Inputs!$L$15:$L$25))/12),0)</f>
        <v>0</v>
      </c>
      <c r="BQ8" s="378" t="n">
        <f aca="false">IFERROR(BP8*(1+INDEX(Inputs!$N$15:$N$25,MATCH('Cash Flows - Strike'!BQ$2,Inputs!$L$15:$L$25))/12),0)</f>
        <v>0</v>
      </c>
      <c r="BR8" s="378" t="n">
        <f aca="false">IFERROR(BQ8*(1+INDEX(Inputs!$N$15:$N$25,MATCH('Cash Flows - Strike'!BR$2,Inputs!$L$15:$L$25))/12),0)</f>
        <v>0</v>
      </c>
      <c r="BS8" s="378" t="n">
        <f aca="false">IFERROR(BR8*(1+INDEX(Inputs!$N$15:$N$25,MATCH('Cash Flows - Strike'!BS$2,Inputs!$L$15:$L$25))/12),0)</f>
        <v>0</v>
      </c>
      <c r="BT8" s="378" t="n">
        <f aca="false">IFERROR(BS8*(1+INDEX(Inputs!$N$15:$N$25,MATCH('Cash Flows - Strike'!BT$2,Inputs!$L$15:$L$25))/12),0)</f>
        <v>0</v>
      </c>
      <c r="BU8" s="378" t="n">
        <f aca="false">IFERROR(BT8*(1+INDEX(Inputs!$N$15:$N$25,MATCH('Cash Flows - Strike'!BU$2,Inputs!$L$15:$L$25))/12),0)</f>
        <v>0</v>
      </c>
      <c r="BV8" s="378" t="n">
        <f aca="false">IFERROR(BU8*(1+INDEX(Inputs!$N$15:$N$25,MATCH('Cash Flows - Strike'!BV$2,Inputs!$L$15:$L$25))/12),0)</f>
        <v>0</v>
      </c>
      <c r="BW8" s="378" t="n">
        <f aca="false">IFERROR(BV8*(1+INDEX(Inputs!$N$15:$N$25,MATCH('Cash Flows - Strike'!BW$2,Inputs!$L$15:$L$25))/12),0)</f>
        <v>0</v>
      </c>
      <c r="BX8" s="378" t="n">
        <f aca="false">IFERROR(BW8*(1+INDEX(Inputs!$N$15:$N$25,MATCH('Cash Flows - Strike'!BX$2,Inputs!$L$15:$L$25))/12),0)</f>
        <v>0</v>
      </c>
      <c r="BY8" s="378" t="n">
        <f aca="false">IFERROR(BX8*(1+INDEX(Inputs!$N$15:$N$25,MATCH('Cash Flows - Strike'!BY$2,Inputs!$L$15:$L$25))/12),0)</f>
        <v>0</v>
      </c>
      <c r="BZ8" s="378" t="n">
        <f aca="false">IFERROR(BY8*(1+INDEX(Inputs!$N$15:$N$25,MATCH('Cash Flows - Strike'!BZ$2,Inputs!$L$15:$L$25))/12),0)</f>
        <v>0</v>
      </c>
      <c r="CA8" s="378" t="n">
        <f aca="false">IFERROR(BZ8*(1+INDEX(Inputs!$N$15:$N$25,MATCH('Cash Flows - Strike'!CA$2,Inputs!$L$15:$L$25))/12),0)</f>
        <v>0</v>
      </c>
      <c r="CB8" s="378" t="n">
        <f aca="false">IFERROR(CA8*(1+INDEX(Inputs!$N$15:$N$25,MATCH('Cash Flows - Strike'!CB$2,Inputs!$L$15:$L$25))/12),0)</f>
        <v>0</v>
      </c>
      <c r="CC8" s="378" t="n">
        <f aca="false">IFERROR(CB8*(1+INDEX(Inputs!$N$15:$N$25,MATCH('Cash Flows - Strike'!CC$2,Inputs!$L$15:$L$25))/12),0)</f>
        <v>0</v>
      </c>
      <c r="CD8" s="378" t="n">
        <f aca="false">IFERROR(CC8*(1+INDEX(Inputs!$N$15:$N$25,MATCH('Cash Flows - Strike'!CD$2,Inputs!$L$15:$L$25))/12),0)</f>
        <v>0</v>
      </c>
      <c r="CE8" s="378" t="n">
        <f aca="false">IFERROR(CD8*(1+INDEX(Inputs!$N$15:$N$25,MATCH('Cash Flows - Strike'!CE$2,Inputs!$L$15:$L$25))/12),0)</f>
        <v>0</v>
      </c>
      <c r="CF8" s="378" t="n">
        <f aca="false">IFERROR(CE8*(1+INDEX(Inputs!$N$15:$N$25,MATCH('Cash Flows - Strike'!CF$2,Inputs!$L$15:$L$25))/12),0)</f>
        <v>0</v>
      </c>
      <c r="CG8" s="378" t="n">
        <f aca="false">IFERROR(CF8*(1+INDEX(Inputs!$N$15:$N$25,MATCH('Cash Flows - Strike'!CG$2,Inputs!$L$15:$L$25))/12),0)</f>
        <v>0</v>
      </c>
      <c r="CH8" s="378" t="n">
        <f aca="false">IFERROR(CG8*(1+INDEX(Inputs!$N$15:$N$25,MATCH('Cash Flows - Strike'!CH$2,Inputs!$L$15:$L$25))/12),0)</f>
        <v>0</v>
      </c>
      <c r="CI8" s="378" t="n">
        <f aca="false">IFERROR(CH8*(1+INDEX(Inputs!$N$15:$N$25,MATCH('Cash Flows - Strike'!CI$2,Inputs!$L$15:$L$25))/12),0)</f>
        <v>0</v>
      </c>
      <c r="CJ8" s="378" t="n">
        <f aca="false">IFERROR(CI8*(1+INDEX(Inputs!$N$15:$N$25,MATCH('Cash Flows - Strike'!CJ$2,Inputs!$L$15:$L$25))/12),0)</f>
        <v>0</v>
      </c>
      <c r="CK8" s="378" t="n">
        <f aca="false">IFERROR(CJ8*(1+INDEX(Inputs!$N$15:$N$25,MATCH('Cash Flows - Strike'!CK$2,Inputs!$L$15:$L$25))/12),0)</f>
        <v>0</v>
      </c>
      <c r="CL8" s="378" t="n">
        <f aca="false">IFERROR(CK8*(1+INDEX(Inputs!$N$15:$N$25,MATCH('Cash Flows - Strike'!CL$2,Inputs!$L$15:$L$25))/12),0)</f>
        <v>0</v>
      </c>
      <c r="CM8" s="378" t="n">
        <f aca="false">IFERROR(CL8*(1+INDEX(Inputs!$N$15:$N$25,MATCH('Cash Flows - Strike'!CM$2,Inputs!$L$15:$L$25))/12),0)</f>
        <v>0</v>
      </c>
      <c r="CN8" s="378" t="n">
        <f aca="false">IFERROR(CM8*(1+INDEX(Inputs!$N$15:$N$25,MATCH('Cash Flows - Strike'!CN$2,Inputs!$L$15:$L$25))/12),0)</f>
        <v>0</v>
      </c>
      <c r="CO8" s="378" t="n">
        <f aca="false">IFERROR(CN8*(1+INDEX(Inputs!$N$15:$N$25,MATCH('Cash Flows - Strike'!CO$2,Inputs!$L$15:$L$25))/12),0)</f>
        <v>0</v>
      </c>
      <c r="CP8" s="378" t="n">
        <f aca="false">IFERROR(CO8*(1+INDEX(Inputs!$N$15:$N$25,MATCH('Cash Flows - Strike'!CP$2,Inputs!$L$15:$L$25))/12),0)</f>
        <v>0</v>
      </c>
      <c r="CQ8" s="378" t="n">
        <f aca="false">IFERROR(CP8*(1+INDEX(Inputs!$N$15:$N$25,MATCH('Cash Flows - Strike'!CQ$2,Inputs!$L$15:$L$25))/12),0)</f>
        <v>0</v>
      </c>
      <c r="CR8" s="378" t="n">
        <f aca="false">IFERROR(CQ8*(1+INDEX(Inputs!$N$15:$N$25,MATCH('Cash Flows - Strike'!CR$2,Inputs!$L$15:$L$25))/12),0)</f>
        <v>0</v>
      </c>
      <c r="CS8" s="378" t="n">
        <f aca="false">IFERROR(CR8*(1+INDEX(Inputs!$N$15:$N$25,MATCH('Cash Flows - Strike'!CS$2,Inputs!$L$15:$L$25))/12),0)</f>
        <v>0</v>
      </c>
      <c r="CT8" s="378" t="n">
        <f aca="false">IFERROR(CS8*(1+INDEX(Inputs!$N$15:$N$25,MATCH('Cash Flows - Strike'!CT$2,Inputs!$L$15:$L$25))/12),0)</f>
        <v>0</v>
      </c>
      <c r="CU8" s="378" t="n">
        <f aca="false">IFERROR(CT8*(1+INDEX(Inputs!$N$15:$N$25,MATCH('Cash Flows - Strike'!CU$2,Inputs!$L$15:$L$25))/12),0)</f>
        <v>0</v>
      </c>
      <c r="CV8" s="378" t="n">
        <f aca="false">IFERROR(CU8*(1+INDEX(Inputs!$N$15:$N$25,MATCH('Cash Flows - Strike'!CV$2,Inputs!$L$15:$L$25))/12),0)</f>
        <v>0</v>
      </c>
      <c r="CW8" s="378" t="n">
        <f aca="false">IFERROR(CV8*(1+INDEX(Inputs!$N$15:$N$25,MATCH('Cash Flows - Strike'!CW$2,Inputs!$L$15:$L$25))/12),0)</f>
        <v>0</v>
      </c>
      <c r="CX8" s="378" t="n">
        <f aca="false">IFERROR(CW8*(1+INDEX(Inputs!$N$15:$N$25,MATCH('Cash Flows - Strike'!CX$2,Inputs!$L$15:$L$25))/12),0)</f>
        <v>0</v>
      </c>
      <c r="CY8" s="378" t="n">
        <f aca="false">IFERROR(CX8*(1+INDEX(Inputs!$N$15:$N$25,MATCH('Cash Flows - Strike'!CY$2,Inputs!$L$15:$L$25))/12),0)</f>
        <v>0</v>
      </c>
      <c r="CZ8" s="378" t="n">
        <f aca="false">IFERROR(CY8*(1+INDEX(Inputs!$N$15:$N$25,MATCH('Cash Flows - Strike'!CZ$2,Inputs!$L$15:$L$25))/12),0)</f>
        <v>0</v>
      </c>
      <c r="DA8" s="378" t="n">
        <f aca="false">IFERROR(CZ8*(1+INDEX(Inputs!$N$15:$N$25,MATCH('Cash Flows - Strike'!DA$2,Inputs!$L$15:$L$25))/12),0)</f>
        <v>0</v>
      </c>
      <c r="DB8" s="378" t="n">
        <f aca="false">IFERROR(DA8*(1+INDEX(Inputs!$N$15:$N$25,MATCH('Cash Flows - Strike'!DB$2,Inputs!$L$15:$L$25))/12),0)</f>
        <v>0</v>
      </c>
      <c r="DC8" s="378" t="n">
        <f aca="false">IFERROR(DB8*(1+INDEX(Inputs!$N$15:$N$25,MATCH('Cash Flows - Strike'!DC$2,Inputs!$L$15:$L$25))/12),0)</f>
        <v>0</v>
      </c>
      <c r="DD8" s="378" t="n">
        <f aca="false">IFERROR(DC8*(1+INDEX(Inputs!$N$15:$N$25,MATCH('Cash Flows - Strike'!DD$2,Inputs!$L$15:$L$25))/12),0)</f>
        <v>0</v>
      </c>
      <c r="DE8" s="378" t="n">
        <f aca="false">IFERROR(DD8*(1+INDEX(Inputs!$N$15:$N$25,MATCH('Cash Flows - Strike'!DE$2,Inputs!$L$15:$L$25))/12),0)</f>
        <v>0</v>
      </c>
      <c r="DF8" s="378" t="n">
        <f aca="false">IFERROR(DE8*(1+INDEX(Inputs!$N$15:$N$25,MATCH('Cash Flows - Strike'!DF$2,Inputs!$L$15:$L$25))/12),0)</f>
        <v>0</v>
      </c>
      <c r="DG8" s="378" t="n">
        <f aca="false">IFERROR(DF8*(1+INDEX(Inputs!$N$15:$N$25,MATCH('Cash Flows - Strike'!DG$2,Inputs!$L$15:$L$25))/12),0)</f>
        <v>0</v>
      </c>
      <c r="DH8" s="378" t="n">
        <f aca="false">IFERROR(DG8*(1+INDEX(Inputs!$N$15:$N$25,MATCH('Cash Flows - Strike'!DH$2,Inputs!$L$15:$L$25))/12),0)</f>
        <v>0</v>
      </c>
      <c r="DI8" s="378" t="n">
        <f aca="false">IFERROR(DH8*(1+INDEX(Inputs!$N$15:$N$25,MATCH('Cash Flows - Strike'!DI$2,Inputs!$L$15:$L$25))/12),0)</f>
        <v>0</v>
      </c>
      <c r="DJ8" s="378" t="n">
        <f aca="false">IFERROR(DI8*(1+INDEX(Inputs!$N$15:$N$25,MATCH('Cash Flows - Strike'!DJ$2,Inputs!$L$15:$L$25))/12),0)</f>
        <v>0</v>
      </c>
      <c r="DK8" s="378" t="n">
        <f aca="false">IFERROR(DJ8*(1+INDEX(Inputs!$N$15:$N$25,MATCH('Cash Flows - Strike'!DK$2,Inputs!$L$15:$L$25))/12),0)</f>
        <v>0</v>
      </c>
      <c r="DL8" s="378" t="n">
        <f aca="false">IFERROR(DK8*(1+INDEX(Inputs!$N$15:$N$25,MATCH('Cash Flows - Strike'!DL$2,Inputs!$L$15:$L$25))/12),0)</f>
        <v>0</v>
      </c>
      <c r="DM8" s="378" t="n">
        <f aca="false">IFERROR(DL8*(1+INDEX(Inputs!$N$15:$N$25,MATCH('Cash Flows - Strike'!DM$2,Inputs!$L$15:$L$25))/12),0)</f>
        <v>0</v>
      </c>
      <c r="DN8" s="378" t="n">
        <f aca="false">IFERROR(DM8*(1+INDEX(Inputs!$N$15:$N$25,MATCH('Cash Flows - Strike'!DN$2,Inputs!$L$15:$L$25))/12),0)</f>
        <v>0</v>
      </c>
      <c r="DO8" s="378" t="n">
        <f aca="false">IFERROR(DN8*(1+INDEX(Inputs!$N$15:$N$25,MATCH('Cash Flows - Strike'!DO$2,Inputs!$L$15:$L$25))/12),0)</f>
        <v>0</v>
      </c>
      <c r="DP8" s="378" t="n">
        <f aca="false">IFERROR(DO8*(1+INDEX(Inputs!$N$15:$N$25,MATCH('Cash Flows - Strike'!DP$2,Inputs!$L$15:$L$25))/12),0)</f>
        <v>0</v>
      </c>
      <c r="DQ8" s="378" t="n">
        <f aca="false">IFERROR(DP8*(1+INDEX(Inputs!$N$15:$N$25,MATCH('Cash Flows - Strike'!DQ$2,Inputs!$L$15:$L$25))/12),0)</f>
        <v>0</v>
      </c>
      <c r="DR8" s="378" t="n">
        <f aca="false">IFERROR(DQ8*(1+INDEX(Inputs!$N$15:$N$25,MATCH('Cash Flows - Strike'!DR$2,Inputs!$L$15:$L$25))/12),0)</f>
        <v>0</v>
      </c>
      <c r="DS8" s="378" t="n">
        <f aca="false">IFERROR(DR8*(1+INDEX(Inputs!$N$15:$N$25,MATCH('Cash Flows - Strike'!DS$2,Inputs!$L$15:$L$25))/12),0)</f>
        <v>0</v>
      </c>
      <c r="DT8" s="378" t="n">
        <f aca="false">IFERROR(DS8*(1+INDEX(Inputs!$N$15:$N$25,MATCH('Cash Flows - Strike'!DT$2,Inputs!$L$15:$L$25))/12),0)</f>
        <v>0</v>
      </c>
      <c r="DU8" s="378" t="n">
        <f aca="false">IFERROR(DT8*(1+INDEX(Inputs!$N$15:$N$25,MATCH('Cash Flows - Strike'!DU$2,Inputs!$L$15:$L$25))/12),0)</f>
        <v>0</v>
      </c>
      <c r="DV8" s="378" t="n">
        <f aca="false">IFERROR(DU8*(1+INDEX(Inputs!$N$15:$N$25,MATCH('Cash Flows - Strike'!DV$2,Inputs!$L$15:$L$25))/12),0)</f>
        <v>0</v>
      </c>
      <c r="DW8" s="378" t="n">
        <f aca="false">IFERROR(DV8*(1+INDEX(Inputs!$N$15:$N$25,MATCH('Cash Flows - Strike'!DW$2,Inputs!$L$15:$L$25))/12),0)</f>
        <v>0</v>
      </c>
      <c r="DX8" s="378" t="n">
        <f aca="false">IFERROR(DW8*(1+INDEX(Inputs!$N$15:$N$25,MATCH('Cash Flows - Strike'!DX$2,Inputs!$L$15:$L$25))/12),0)</f>
        <v>0</v>
      </c>
      <c r="DY8" s="378" t="n">
        <f aca="false">IFERROR(DX8*(1+INDEX(Inputs!$N$15:$N$25,MATCH('Cash Flows - Strike'!DY$2,Inputs!$L$15:$L$25))/12),0)</f>
        <v>0</v>
      </c>
      <c r="DZ8" s="378" t="n">
        <f aca="false">IFERROR(DY8*(1+INDEX(Inputs!$N$15:$N$25,MATCH('Cash Flows - Strike'!DZ$2,Inputs!$L$15:$L$25))/12),0)</f>
        <v>0</v>
      </c>
      <c r="EA8" s="378" t="n">
        <f aca="false">IFERROR(DZ8*(1+INDEX(Inputs!$N$15:$N$25,MATCH('Cash Flows - Strike'!EA$2,Inputs!$L$15:$L$25))/12),0)</f>
        <v>0</v>
      </c>
      <c r="EB8" s="378" t="n">
        <f aca="false">IFERROR(EA8*(1+INDEX(Inputs!$N$15:$N$25,MATCH('Cash Flows - Strike'!EB$2,Inputs!$L$15:$L$25))/12),0)</f>
        <v>0</v>
      </c>
      <c r="EC8" s="378" t="n">
        <f aca="false">IFERROR(EB8*(1+INDEX(Inputs!$N$15:$N$25,MATCH('Cash Flows - Strike'!EC$2,Inputs!$L$15:$L$25))/12),0)</f>
        <v>0</v>
      </c>
      <c r="ED8" s="378" t="n">
        <f aca="false">IFERROR(EC8*(1+INDEX(Inputs!$N$15:$N$25,MATCH('Cash Flows - Strike'!ED$2,Inputs!$L$15:$L$25))/12),0)</f>
        <v>0</v>
      </c>
      <c r="EE8" s="378" t="n">
        <f aca="false">IFERROR(ED8*(1+INDEX(Inputs!$N$15:$N$25,MATCH('Cash Flows - Strike'!EE$2,Inputs!$L$15:$L$25))/12),0)</f>
        <v>0</v>
      </c>
      <c r="EF8" s="378" t="n">
        <f aca="false">IFERROR(EE8*(1+INDEX(Inputs!$N$15:$N$25,MATCH('Cash Flows - Strike'!EF$2,Inputs!$L$15:$L$25))/12),0)</f>
        <v>0</v>
      </c>
      <c r="EG8" s="378" t="n">
        <f aca="false">IFERROR(EF8*(1+INDEX(Inputs!$N$15:$N$25,MATCH('Cash Flows - Strike'!EG$2,Inputs!$L$15:$L$25))/12),0)</f>
        <v>0</v>
      </c>
      <c r="EH8" s="378" t="n">
        <f aca="false">IFERROR(EG8*(1+INDEX(Inputs!$N$15:$N$25,MATCH('Cash Flows - Strike'!EH$2,Inputs!$L$15:$L$25))/12),0)</f>
        <v>0</v>
      </c>
      <c r="EI8" s="378" t="n">
        <f aca="false">IFERROR(EH8*(1+INDEX(Inputs!$N$15:$N$25,MATCH('Cash Flows - Strike'!EI$2,Inputs!$L$15:$L$25))/12),0)</f>
        <v>0</v>
      </c>
      <c r="EJ8" s="378" t="n">
        <f aca="false">IFERROR(EI8*(1+INDEX(Inputs!$N$15:$N$25,MATCH('Cash Flows - Strike'!EJ$2,Inputs!$L$15:$L$25))/12),0)</f>
        <v>0</v>
      </c>
      <c r="EK8" s="378" t="n">
        <f aca="false">IFERROR(EJ8*(1+INDEX(Inputs!$N$15:$N$25,MATCH('Cash Flows - Strike'!EK$2,Inputs!$L$15:$L$25))/12),0)</f>
        <v>0</v>
      </c>
      <c r="EL8" s="378" t="n">
        <f aca="false">IFERROR(EK8*(1+INDEX(Inputs!$N$15:$N$25,MATCH('Cash Flows - Strike'!EL$2,Inputs!$L$15:$L$25))/12),0)</f>
        <v>0</v>
      </c>
      <c r="EM8" s="378" t="n">
        <f aca="false">IFERROR(EL8*(1+INDEX(Inputs!$N$15:$N$25,MATCH('Cash Flows - Strike'!EM$2,Inputs!$L$15:$L$25))/12),0)</f>
        <v>0</v>
      </c>
      <c r="EN8" s="378" t="n">
        <f aca="false">IFERROR(EM8*(1+INDEX(Inputs!$N$15:$N$25,MATCH('Cash Flows - Strike'!EN$2,Inputs!$L$15:$L$25))/12),0)</f>
        <v>0</v>
      </c>
      <c r="EO8" s="378" t="n">
        <f aca="false">IFERROR(EN8*(1+INDEX(Inputs!$N$15:$N$25,MATCH('Cash Flows - Strike'!EO$2,Inputs!$L$15:$L$25))/12),0)</f>
        <v>0</v>
      </c>
      <c r="EP8" s="378" t="n">
        <f aca="false">IFERROR(EO8*(1+INDEX(Inputs!$N$15:$N$25,MATCH('Cash Flows - Strike'!EP$2,Inputs!$L$15:$L$25))/12),0)</f>
        <v>0</v>
      </c>
      <c r="EQ8" s="378" t="n">
        <f aca="false">IFERROR(EP8*(1+INDEX(Inputs!$N$15:$N$25,MATCH('Cash Flows - Strike'!EQ$2,Inputs!$L$15:$L$25))/12),0)</f>
        <v>0</v>
      </c>
      <c r="ER8" s="378" t="n">
        <f aca="false">IFERROR(EQ8*(1+INDEX(Inputs!$N$15:$N$25,MATCH('Cash Flows - Strike'!ER$2,Inputs!$L$15:$L$25))/12),0)</f>
        <v>0</v>
      </c>
      <c r="ES8" s="378" t="n">
        <f aca="false">IFERROR(ER8*(1+INDEX(Inputs!$N$15:$N$25,MATCH('Cash Flows - Strike'!ES$2,Inputs!$L$15:$L$25))/12),0)</f>
        <v>0</v>
      </c>
      <c r="ET8" s="378" t="n">
        <f aca="false">IFERROR(ES8*(1+INDEX(Inputs!$N$15:$N$25,MATCH('Cash Flows - Strike'!ET$2,Inputs!$L$15:$L$25))/12),0)</f>
        <v>0</v>
      </c>
      <c r="EU8" s="378" t="n">
        <f aca="false">IFERROR(ET8*(1+INDEX(Inputs!$N$15:$N$25,MATCH('Cash Flows - Strike'!EU$2,Inputs!$L$15:$L$25))/12),0)</f>
        <v>0</v>
      </c>
      <c r="EV8" s="378" t="n">
        <f aca="false">IFERROR(EU8*(1+INDEX(Inputs!$N$15:$N$25,MATCH('Cash Flows - Strike'!EV$2,Inputs!$L$15:$L$25))/12),0)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215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193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216</v>
      </c>
      <c r="T12" s="380"/>
      <c r="U12" s="372" t="n">
        <f aca="false">IF(AND(U3&gt;=Inputs!$N$45,'Cash Flows - Strike'!U3&lt;Inputs!$N$49),Inputs!$N$46,IF(U3=Inputs!$N$49,Inputs!$N$47-SUM('Cash Flows - Strike'!$T$12:T12),0))</f>
        <v>0</v>
      </c>
      <c r="V12" s="372" t="n">
        <f aca="false">IF(AND(V3&gt;=Inputs!$N$45,'Cash Flows - Strike'!V3&lt;Inputs!$N$49),Inputs!$N$46,IF(V3=Inputs!$N$49,Inputs!$N$47-SUM('Cash Flows - Strike'!$T$12:U12),0))</f>
        <v>0</v>
      </c>
      <c r="W12" s="372" t="n">
        <f aca="false">IF(AND(W3&gt;=Inputs!$N$45,'Cash Flows - Strike'!W3&lt;Inputs!$N$49),Inputs!$N$46,IF(W3=Inputs!$N$49,Inputs!$N$47-SUM('Cash Flows - Strike'!$T$12:V12),0))</f>
        <v>0</v>
      </c>
      <c r="X12" s="372" t="n">
        <f aca="false">IF(AND(X3&gt;=Inputs!$N$45,'Cash Flows - Strike'!X3&lt;Inputs!$N$49),Inputs!$N$46,IF(X3=Inputs!$N$49,Inputs!$N$47-SUM('Cash Flows - Strike'!$T$12:W12),0))</f>
        <v>0</v>
      </c>
      <c r="Y12" s="372" t="n">
        <f aca="false">IF(AND(Y3&gt;=Inputs!$N$45,'Cash Flows - Strike'!Y3&lt;Inputs!$N$49),Inputs!$N$46,IF(Y3=Inputs!$N$49,Inputs!$N$47-SUM('Cash Flows - Strike'!$T$12:X12),0))</f>
        <v>0</v>
      </c>
      <c r="Z12" s="372" t="n">
        <f aca="false">IF(AND(Z3&gt;=Inputs!$N$45,'Cash Flows - Strike'!Z3&lt;Inputs!$N$49),Inputs!$N$46,IF(Z3=Inputs!$N$49,Inputs!$N$47-SUM('Cash Flows - Strike'!$T$12:Y12),0))</f>
        <v>0</v>
      </c>
      <c r="AA12" s="372" t="n">
        <f aca="false">IF(AND(AA3&gt;=Inputs!$N$45,'Cash Flows - Strike'!AA3&lt;Inputs!$N$49),Inputs!$N$46,IF(AA3=Inputs!$N$49,Inputs!$N$47-SUM('Cash Flows - Strike'!$T$12:Z12),0))</f>
        <v>0</v>
      </c>
      <c r="AB12" s="372" t="n">
        <f aca="false">IF(AND(AB3&gt;=Inputs!$N$45,'Cash Flows - Strike'!AB3&lt;Inputs!$N$49),Inputs!$N$46,IF(AB3=Inputs!$N$49,Inputs!$N$47-SUM('Cash Flows - Strike'!$T$12:AA12),0))</f>
        <v>0</v>
      </c>
      <c r="AC12" s="372" t="n">
        <f aca="false">IF(AND(AC3&gt;=Inputs!$N$45,'Cash Flows - Strike'!AC3&lt;Inputs!$N$49),Inputs!$N$46,IF(AC3=Inputs!$N$49,Inputs!$N$47-SUM('Cash Flows - Strike'!$T$12:AB12),0))</f>
        <v>0</v>
      </c>
      <c r="AD12" s="372" t="n">
        <f aca="false">IF(AND(AD3&gt;=Inputs!$N$45,'Cash Flows - Strike'!AD3&lt;Inputs!$N$49),Inputs!$N$46,IF(AD3=Inputs!$N$49,Inputs!$N$47-SUM('Cash Flows - Strike'!$T$12:AC12),0))</f>
        <v>0</v>
      </c>
      <c r="AE12" s="372" t="n">
        <f aca="false">IF(AND(AE3&gt;=Inputs!$N$45,'Cash Flows - Strike'!AE3&lt;Inputs!$N$49),Inputs!$N$46,IF(AE3=Inputs!$N$49,Inputs!$N$47-SUM('Cash Flows - Strike'!$T$12:AD12),0))</f>
        <v>0</v>
      </c>
      <c r="AF12" s="372" t="n">
        <f aca="false">IF(AND(AF3&gt;=Inputs!$N$45,'Cash Flows - Strike'!AF3&lt;Inputs!$N$49),Inputs!$N$46,IF(AF3=Inputs!$N$49,Inputs!$N$47-SUM('Cash Flows - Strike'!$T$12:AE12),0))</f>
        <v>0</v>
      </c>
      <c r="AG12" s="372" t="n">
        <f aca="false">IF(AND(AG3&gt;=Inputs!$N$45,'Cash Flows - Strike'!AG3&lt;Inputs!$N$49),Inputs!$N$46,IF(AG3=Inputs!$N$49,Inputs!$N$47-SUM('Cash Flows - Strike'!$T$12:AF12),0))</f>
        <v>0</v>
      </c>
      <c r="AH12" s="372" t="n">
        <f aca="false">IF(AND(AH3&gt;=Inputs!$N$45,'Cash Flows - Strike'!AH3&lt;Inputs!$N$49),Inputs!$N$46,IF(AH3=Inputs!$N$49,Inputs!$N$47-SUM('Cash Flows - Strike'!$T$12:AG12),0))</f>
        <v>0</v>
      </c>
      <c r="AI12" s="372" t="n">
        <f aca="false">IF(AND(AI3&gt;=Inputs!$N$45,'Cash Flows - Strike'!AI3&lt;Inputs!$N$49),Inputs!$N$46,IF(AI3=Inputs!$N$49,Inputs!$N$47-SUM('Cash Flows - Strike'!$T$12:AH12),0))</f>
        <v>0</v>
      </c>
      <c r="AJ12" s="372" t="n">
        <f aca="false">IF(AND(AJ3&gt;=Inputs!$N$45,'Cash Flows - Strike'!AJ3&lt;Inputs!$N$49),Inputs!$N$46,IF(AJ3=Inputs!$N$49,Inputs!$N$47-SUM('Cash Flows - Strike'!$T$12:AI12),0))</f>
        <v>0</v>
      </c>
      <c r="AK12" s="372" t="n">
        <f aca="false">IF(AND(AK3&gt;=Inputs!$N$45,'Cash Flows - Strike'!AK3&lt;Inputs!$N$49),Inputs!$N$46,IF(AK3=Inputs!$N$49,Inputs!$N$47-SUM('Cash Flows - Strike'!$T$12:AJ12),0))</f>
        <v>0</v>
      </c>
      <c r="AL12" s="372" t="n">
        <f aca="false">IF(AND(AL3&gt;=Inputs!$N$45,'Cash Flows - Strike'!AL3&lt;Inputs!$N$49),Inputs!$N$46,IF(AL3=Inputs!$N$49,Inputs!$N$47-SUM('Cash Flows - Strike'!$T$12:AK12),0))</f>
        <v>0</v>
      </c>
      <c r="AM12" s="372" t="n">
        <f aca="false">IF(AND(AM3&gt;=Inputs!$N$45,'Cash Flows - Strike'!AM3&lt;Inputs!$N$49),Inputs!$N$46,IF(AM3=Inputs!$N$49,Inputs!$N$47-SUM('Cash Flows - Strike'!$T$12:AL12),0))</f>
        <v>0</v>
      </c>
      <c r="AN12" s="372" t="n">
        <f aca="false">IF(AND(AN3&gt;=Inputs!$N$45,'Cash Flows - Strike'!AN3&lt;Inputs!$N$49),Inputs!$N$46,IF(AN3=Inputs!$N$49,Inputs!$N$47-SUM('Cash Flows - Strike'!$T$12:AM12),0))</f>
        <v>0</v>
      </c>
      <c r="AO12" s="372" t="n">
        <f aca="false">IF(AND(AO3&gt;=Inputs!$N$45,'Cash Flows - Strike'!AO3&lt;Inputs!$N$49),Inputs!$N$46,IF(AO3=Inputs!$N$49,Inputs!$N$47-SUM('Cash Flows - Strike'!$T$12:AN12),0))</f>
        <v>0</v>
      </c>
      <c r="AP12" s="372" t="n">
        <f aca="false">IF(AND(AP3&gt;=Inputs!$N$45,'Cash Flows - Strike'!AP3&lt;Inputs!$N$49),Inputs!$N$46,IF(AP3=Inputs!$N$49,Inputs!$N$47-SUM('Cash Flows - Strike'!$T$12:AO12),0))</f>
        <v>0</v>
      </c>
      <c r="AQ12" s="372" t="n">
        <f aca="false">IF(AND(AQ3&gt;=Inputs!$N$45,'Cash Flows - Strike'!AQ3&lt;Inputs!$N$49),Inputs!$N$46,IF(AQ3=Inputs!$N$49,Inputs!$N$47-SUM('Cash Flows - Strike'!$T$12:AP12),0))</f>
        <v>0</v>
      </c>
      <c r="AR12" s="372" t="n">
        <f aca="false">IF(AND(AR3&gt;=Inputs!$N$45,'Cash Flows - Strike'!AR3&lt;Inputs!$N$49),Inputs!$N$46,IF(AR3=Inputs!$N$49,Inputs!$N$47-SUM('Cash Flows - Strike'!$T$12:AQ12),0))</f>
        <v>0</v>
      </c>
      <c r="AS12" s="372" t="n">
        <f aca="false">IF(AND(AS3&gt;=Inputs!$N$45,'Cash Flows - Strike'!AS3&lt;Inputs!$N$49),Inputs!$N$46,IF(AS3=Inputs!$N$49,Inputs!$N$47-SUM('Cash Flows - Strike'!$T$12:AR12),0))</f>
        <v>0</v>
      </c>
      <c r="AT12" s="372" t="n">
        <f aca="false">IF(AND(AT3&gt;=Inputs!$N$45,'Cash Flows - Strike'!AT3&lt;Inputs!$N$49),Inputs!$N$46,IF(AT3=Inputs!$N$49,Inputs!$N$47-SUM('Cash Flows - Strike'!$T$12:AS12),0))</f>
        <v>0</v>
      </c>
      <c r="AU12" s="372" t="n">
        <f aca="false">IF(AND(AU3&gt;=Inputs!$N$45,'Cash Flows - Strike'!AU3&lt;Inputs!$N$49),Inputs!$N$46,IF(AU3=Inputs!$N$49,Inputs!$N$47-SUM('Cash Flows - Strike'!$T$12:AT12),0))</f>
        <v>0</v>
      </c>
      <c r="AV12" s="372" t="n">
        <f aca="false">IF(AND(AV3&gt;=Inputs!$N$45,'Cash Flows - Strike'!AV3&lt;Inputs!$N$49),Inputs!$N$46,IF(AV3=Inputs!$N$49,Inputs!$N$47-SUM('Cash Flows - Strike'!$T$12:AU12),0))</f>
        <v>0</v>
      </c>
      <c r="AW12" s="372" t="n">
        <f aca="false">IF(AND(AW3&gt;=Inputs!$N$45,'Cash Flows - Strike'!AW3&lt;Inputs!$N$49),Inputs!$N$46,IF(AW3=Inputs!$N$49,Inputs!$N$47-SUM('Cash Flows - Strike'!$T$12:AV12),0))</f>
        <v>0</v>
      </c>
      <c r="AX12" s="372" t="n">
        <f aca="false">IF(AND(AX3&gt;=Inputs!$N$45,'Cash Flows - Strike'!AX3&lt;Inputs!$N$49),Inputs!$N$46,IF(AX3=Inputs!$N$49,Inputs!$N$47-SUM('Cash Flows - Strike'!$T$12:AW12),0))</f>
        <v>0</v>
      </c>
      <c r="AY12" s="372" t="n">
        <f aca="false">IF(AND(AY3&gt;=Inputs!$N$45,'Cash Flows - Strike'!AY3&lt;Inputs!$N$49),Inputs!$N$46,IF(AY3=Inputs!$N$49,Inputs!$N$47-SUM('Cash Flows - Strike'!$T$12:AX12),0))</f>
        <v>0</v>
      </c>
      <c r="AZ12" s="372" t="n">
        <f aca="false">IF(AND(AZ3&gt;=Inputs!$N$45,'Cash Flows - Strike'!AZ3&lt;Inputs!$N$49),Inputs!$N$46,IF(AZ3=Inputs!$N$49,Inputs!$N$47-SUM('Cash Flows - Strike'!$T$12:AY12),0))</f>
        <v>0</v>
      </c>
      <c r="BA12" s="372" t="n">
        <f aca="false">IF(AND(BA3&gt;=Inputs!$N$45,'Cash Flows - Strike'!BA3&lt;Inputs!$N$49),Inputs!$N$46,IF(BA3=Inputs!$N$49,Inputs!$N$47-SUM('Cash Flows - Strike'!$T$12:AZ12),0))</f>
        <v>0</v>
      </c>
      <c r="BB12" s="372" t="n">
        <f aca="false">IF(AND(BB3&gt;=Inputs!$N$45,'Cash Flows - Strike'!BB3&lt;Inputs!$N$49),Inputs!$N$46,IF(BB3=Inputs!$N$49,Inputs!$N$47-SUM('Cash Flows - Strike'!$T$12:BA12),0))</f>
        <v>0</v>
      </c>
      <c r="BC12" s="372" t="n">
        <f aca="false">IF(AND(BC3&gt;=Inputs!$N$45,'Cash Flows - Strike'!BC3&lt;Inputs!$N$49),Inputs!$N$46,IF(BC3=Inputs!$N$49,Inputs!$N$47-SUM('Cash Flows - Strike'!$T$12:BB12),0))</f>
        <v>0</v>
      </c>
      <c r="BD12" s="372" t="n">
        <f aca="false">IF(AND(BD3&gt;=Inputs!$N$45,'Cash Flows - Strike'!BD3&lt;Inputs!$N$49),Inputs!$N$46,IF(BD3=Inputs!$N$49,Inputs!$N$47-SUM('Cash Flows - Strike'!$T$12:BC12),0))</f>
        <v>0</v>
      </c>
      <c r="BE12" s="372" t="n">
        <f aca="false">IF(AND(BE3&gt;=Inputs!$N$45,'Cash Flows - Strike'!BE3&lt;Inputs!$N$49),Inputs!$N$46,IF(BE3=Inputs!$N$49,Inputs!$N$47-SUM('Cash Flows - Strike'!$T$12:BD12),0))</f>
        <v>0</v>
      </c>
      <c r="BF12" s="372" t="n">
        <f aca="false">IF(AND(BF3&gt;=Inputs!$N$45,'Cash Flows - Strike'!BF3&lt;Inputs!$N$49),Inputs!$N$46,IF(BF3=Inputs!$N$49,Inputs!$N$47-SUM('Cash Flows - Strike'!$T$12:BE12),0))</f>
        <v>0</v>
      </c>
      <c r="BG12" s="372" t="n">
        <f aca="false">IF(AND(BG3&gt;=Inputs!$N$45,'Cash Flows - Strike'!BG3&lt;Inputs!$N$49),Inputs!$N$46,IF(BG3=Inputs!$N$49,Inputs!$N$47-SUM('Cash Flows - Strike'!$T$12:BF12),0))</f>
        <v>0</v>
      </c>
      <c r="BH12" s="372" t="n">
        <f aca="false">IF(AND(BH3&gt;=Inputs!$N$45,'Cash Flows - Strike'!BH3&lt;Inputs!$N$49),Inputs!$N$46,IF(BH3=Inputs!$N$49,Inputs!$N$47-SUM('Cash Flows - Strike'!$T$12:BG12),0))</f>
        <v>0</v>
      </c>
      <c r="BI12" s="372" t="n">
        <f aca="false">IF(AND(BI3&gt;=Inputs!$N$45,'Cash Flows - Strike'!BI3&lt;Inputs!$N$49),Inputs!$N$46,IF(BI3=Inputs!$N$49,Inputs!$N$47-SUM('Cash Flows - Strike'!$T$12:BH12),0))</f>
        <v>0</v>
      </c>
      <c r="BJ12" s="372" t="n">
        <f aca="false">IF(AND(BJ3&gt;=Inputs!$N$45,'Cash Flows - Strike'!BJ3&lt;Inputs!$N$49),Inputs!$N$46,IF(BJ3=Inputs!$N$49,Inputs!$N$47-SUM('Cash Flows - Strike'!$T$12:BI12),0))</f>
        <v>0</v>
      </c>
      <c r="BK12" s="372" t="n">
        <f aca="false">IF(AND(BK3&gt;=Inputs!$N$45,'Cash Flows - Strike'!BK3&lt;Inputs!$N$49),Inputs!$N$46,IF(BK3=Inputs!$N$49,Inputs!$N$47-SUM('Cash Flows - Strike'!$T$12:BJ12),0))</f>
        <v>0</v>
      </c>
      <c r="BL12" s="372" t="n">
        <f aca="false">IF(AND(BL3&gt;=Inputs!$N$45,'Cash Flows - Strike'!BL3&lt;Inputs!$N$49),Inputs!$N$46,IF(BL3=Inputs!$N$49,Inputs!$N$47-SUM('Cash Flows - Strike'!$T$12:BK12),0))</f>
        <v>0</v>
      </c>
      <c r="BM12" s="372" t="n">
        <f aca="false">IF(AND(BM3&gt;=Inputs!$N$45,'Cash Flows - Strike'!BM3&lt;Inputs!$N$49),Inputs!$N$46,IF(BM3=Inputs!$N$49,Inputs!$N$47-SUM('Cash Flows - Strike'!$T$12:BL12),0))</f>
        <v>0</v>
      </c>
      <c r="BN12" s="372" t="n">
        <f aca="false">IF(AND(BN3&gt;=Inputs!$N$45,'Cash Flows - Strike'!BN3&lt;Inputs!$N$49),Inputs!$N$46,IF(BN3=Inputs!$N$49,Inputs!$N$47-SUM('Cash Flows - Strike'!$T$12:BM12),0))</f>
        <v>0</v>
      </c>
      <c r="BO12" s="372" t="n">
        <f aca="false">IF(AND(BO3&gt;=Inputs!$N$45,'Cash Flows - Strike'!BO3&lt;Inputs!$N$49),Inputs!$N$46,IF(BO3=Inputs!$N$49,Inputs!$N$47-SUM('Cash Flows - Strike'!$T$12:BN12),0))</f>
        <v>0</v>
      </c>
      <c r="BP12" s="372" t="n">
        <f aca="false">IF(AND(BP3&gt;=Inputs!$N$45,'Cash Flows - Strike'!BP3&lt;Inputs!$N$49),Inputs!$N$46,IF(BP3=Inputs!$N$49,Inputs!$N$47-SUM('Cash Flows - Strike'!$T$12:BO12),0))</f>
        <v>0</v>
      </c>
      <c r="BQ12" s="372" t="n">
        <f aca="false">IF(AND(BQ3&gt;=Inputs!$N$45,'Cash Flows - Strike'!BQ3&lt;Inputs!$N$49),Inputs!$N$46,IF(BQ3=Inputs!$N$49,Inputs!$N$47-SUM('Cash Flows - Strike'!$T$12:BP12),0))</f>
        <v>0</v>
      </c>
      <c r="BR12" s="372" t="n">
        <f aca="false">IF(AND(BR3&gt;=Inputs!$N$45,'Cash Flows - Strike'!BR3&lt;Inputs!$N$49),Inputs!$N$46,IF(BR3=Inputs!$N$49,Inputs!$N$47-SUM('Cash Flows - Strike'!$T$12:BQ12),0))</f>
        <v>0</v>
      </c>
      <c r="BS12" s="372" t="n">
        <f aca="false">IF(AND(BS3&gt;=Inputs!$N$45,'Cash Flows - Strike'!BS3&lt;Inputs!$N$49),Inputs!$N$46,IF(BS3=Inputs!$N$49,Inputs!$N$47-SUM('Cash Flows - Strike'!$T$12:BR12),0))</f>
        <v>0</v>
      </c>
      <c r="BT12" s="372" t="n">
        <f aca="false">IF(AND(BT3&gt;=Inputs!$N$45,'Cash Flows - Strike'!BT3&lt;Inputs!$N$49),Inputs!$N$46,IF(BT3=Inputs!$N$49,Inputs!$N$47-SUM('Cash Flows - Strike'!$T$12:BS12),0))</f>
        <v>0</v>
      </c>
      <c r="BU12" s="372" t="n">
        <f aca="false">IF(AND(BU3&gt;=Inputs!$N$45,'Cash Flows - Strike'!BU3&lt;Inputs!$N$49),Inputs!$N$46,IF(BU3=Inputs!$N$49,Inputs!$N$47-SUM('Cash Flows - Strike'!$T$12:BT12),0))</f>
        <v>0</v>
      </c>
      <c r="BV12" s="372" t="n">
        <f aca="false">IF(AND(BV3&gt;=Inputs!$N$45,'Cash Flows - Strike'!BV3&lt;Inputs!$N$49),Inputs!$N$46,IF(BV3=Inputs!$N$49,Inputs!$N$47-SUM('Cash Flows - Strike'!$T$12:BU12),0))</f>
        <v>0</v>
      </c>
      <c r="BW12" s="372" t="n">
        <f aca="false">IF(AND(BW3&gt;=Inputs!$N$45,'Cash Flows - Strike'!BW3&lt;Inputs!$N$49),Inputs!$N$46,IF(BW3=Inputs!$N$49,Inputs!$N$47-SUM('Cash Flows - Strike'!$T$12:BV12),0))</f>
        <v>0</v>
      </c>
      <c r="BX12" s="372" t="n">
        <f aca="false">IF(AND(BX3&gt;=Inputs!$N$45,'Cash Flows - Strike'!BX3&lt;Inputs!$N$49),Inputs!$N$46,IF(BX3=Inputs!$N$49,Inputs!$N$47-SUM('Cash Flows - Strike'!$T$12:BW12),0))</f>
        <v>0</v>
      </c>
      <c r="BY12" s="372" t="n">
        <f aca="false">IF(AND(BY3&gt;=Inputs!$N$45,'Cash Flows - Strike'!BY3&lt;Inputs!$N$49),Inputs!$N$46,IF(BY3=Inputs!$N$49,Inputs!$N$47-SUM('Cash Flows - Strike'!$T$12:BX12),0))</f>
        <v>0</v>
      </c>
      <c r="BZ12" s="372" t="n">
        <f aca="false">IF(AND(BZ3&gt;=Inputs!$N$45,'Cash Flows - Strike'!BZ3&lt;Inputs!$N$49),Inputs!$N$46,IF(BZ3=Inputs!$N$49,Inputs!$N$47-SUM('Cash Flows - Strike'!$T$12:BY12),0))</f>
        <v>0</v>
      </c>
      <c r="CA12" s="372" t="n">
        <f aca="false">IF(AND(CA3&gt;=Inputs!$N$45,'Cash Flows - Strike'!CA3&lt;Inputs!$N$49),Inputs!$N$46,IF(CA3=Inputs!$N$49,Inputs!$N$47-SUM('Cash Flows - Strike'!$T$12:BZ12),0))</f>
        <v>0</v>
      </c>
      <c r="CB12" s="372" t="n">
        <f aca="false">IF(AND(CB3&gt;=Inputs!$N$45,'Cash Flows - Strike'!CB3&lt;Inputs!$N$49),Inputs!$N$46,IF(CB3=Inputs!$N$49,Inputs!$N$47-SUM('Cash Flows - Strike'!$T$12:CA12),0))</f>
        <v>0</v>
      </c>
      <c r="CC12" s="372" t="n">
        <f aca="false">IF(AND(CC3&gt;=Inputs!$N$45,'Cash Flows - Strike'!CC3&lt;Inputs!$N$49),Inputs!$N$46,IF(CC3=Inputs!$N$49,Inputs!$N$47-SUM('Cash Flows - Strike'!$T$12:CB12),0))</f>
        <v>0</v>
      </c>
      <c r="CD12" s="372" t="n">
        <f aca="false">IF(AND(CD3&gt;=Inputs!$N$45,'Cash Flows - Strike'!CD3&lt;Inputs!$N$49),Inputs!$N$46,IF(CD3=Inputs!$N$49,Inputs!$N$47-SUM('Cash Flows - Strike'!$T$12:CC12),0))</f>
        <v>0</v>
      </c>
      <c r="CE12" s="372" t="n">
        <f aca="false">IF(AND(CE3&gt;=Inputs!$N$45,'Cash Flows - Strike'!CE3&lt;Inputs!$N$49),Inputs!$N$46,IF(CE3=Inputs!$N$49,Inputs!$N$47-SUM('Cash Flows - Strike'!$T$12:CD12),0))</f>
        <v>0</v>
      </c>
      <c r="CF12" s="372" t="n">
        <f aca="false">IF(AND(CF3&gt;=Inputs!$N$45,'Cash Flows - Strike'!CF3&lt;Inputs!$N$49),Inputs!$N$46,IF(CF3=Inputs!$N$49,Inputs!$N$47-SUM('Cash Flows - Strike'!$T$12:CE12),0))</f>
        <v>0</v>
      </c>
      <c r="CG12" s="372" t="n">
        <f aca="false">IF(AND(CG3&gt;=Inputs!$N$45,'Cash Flows - Strike'!CG3&lt;Inputs!$N$49),Inputs!$N$46,IF(CG3=Inputs!$N$49,Inputs!$N$47-SUM('Cash Flows - Strike'!$T$12:CF12),0))</f>
        <v>0</v>
      </c>
      <c r="CH12" s="372" t="n">
        <f aca="false">IF(AND(CH3&gt;=Inputs!$N$45,'Cash Flows - Strike'!CH3&lt;Inputs!$N$49),Inputs!$N$46,IF(CH3=Inputs!$N$49,Inputs!$N$47-SUM('Cash Flows - Strike'!$T$12:CG12),0))</f>
        <v>0</v>
      </c>
      <c r="CI12" s="372" t="n">
        <f aca="false">IF(AND(CI3&gt;=Inputs!$N$45,'Cash Flows - Strike'!CI3&lt;Inputs!$N$49),Inputs!$N$46,IF(CI3=Inputs!$N$49,Inputs!$N$47-SUM('Cash Flows - Strike'!$T$12:CH12),0))</f>
        <v>0</v>
      </c>
      <c r="CJ12" s="372" t="n">
        <f aca="false">IF(AND(CJ3&gt;=Inputs!$N$45,'Cash Flows - Strike'!CJ3&lt;Inputs!$N$49),Inputs!$N$46,IF(CJ3=Inputs!$N$49,Inputs!$N$47-SUM('Cash Flows - Strike'!$T$12:CI12),0))</f>
        <v>0</v>
      </c>
      <c r="CK12" s="372" t="n">
        <f aca="false">IF(AND(CK3&gt;=Inputs!$N$45,'Cash Flows - Strike'!CK3&lt;Inputs!$N$49),Inputs!$N$46,IF(CK3=Inputs!$N$49,Inputs!$N$47-SUM('Cash Flows - Strike'!$T$12:CJ12),0))</f>
        <v>0</v>
      </c>
      <c r="CL12" s="372" t="n">
        <f aca="false">IF(AND(CL3&gt;=Inputs!$N$45,'Cash Flows - Strike'!CL3&lt;Inputs!$N$49),Inputs!$N$46,IF(CL3=Inputs!$N$49,Inputs!$N$47-SUM('Cash Flows - Strike'!$T$12:CK12),0))</f>
        <v>0</v>
      </c>
      <c r="CM12" s="372" t="n">
        <f aca="false">IF(AND(CM3&gt;=Inputs!$N$45,'Cash Flows - Strike'!CM3&lt;Inputs!$N$49),Inputs!$N$46,IF(CM3=Inputs!$N$49,Inputs!$N$47-SUM('Cash Flows - Strike'!$T$12:CL12),0))</f>
        <v>0</v>
      </c>
      <c r="CN12" s="372" t="n">
        <f aca="false">IF(AND(CN3&gt;=Inputs!$N$45,'Cash Flows - Strike'!CN3&lt;Inputs!$N$49),Inputs!$N$46,IF(CN3=Inputs!$N$49,Inputs!$N$47-SUM('Cash Flows - Strike'!$T$12:CM12),0))</f>
        <v>0</v>
      </c>
      <c r="CO12" s="372" t="n">
        <f aca="false">IF(AND(CO3&gt;=Inputs!$N$45,'Cash Flows - Strike'!CO3&lt;Inputs!$N$49),Inputs!$N$46,IF(CO3=Inputs!$N$49,Inputs!$N$47-SUM('Cash Flows - Strike'!$T$12:CN12),0))</f>
        <v>0</v>
      </c>
      <c r="CP12" s="372" t="n">
        <f aca="false">IF(AND(CP3&gt;=Inputs!$N$45,'Cash Flows - Strike'!CP3&lt;Inputs!$N$49),Inputs!$N$46,IF(CP3=Inputs!$N$49,Inputs!$N$47-SUM('Cash Flows - Strike'!$T$12:CO12),0))</f>
        <v>0</v>
      </c>
      <c r="CQ12" s="372" t="n">
        <f aca="false">IF(AND(CQ3&gt;=Inputs!$N$45,'Cash Flows - Strike'!CQ3&lt;Inputs!$N$49),Inputs!$N$46,IF(CQ3=Inputs!$N$49,Inputs!$N$47-SUM('Cash Flows - Strike'!$T$12:CP12),0))</f>
        <v>0</v>
      </c>
      <c r="CR12" s="372" t="n">
        <f aca="false">IF(AND(CR3&gt;=Inputs!$N$45,'Cash Flows - Strike'!CR3&lt;Inputs!$N$49),Inputs!$N$46,IF(CR3=Inputs!$N$49,Inputs!$N$47-SUM('Cash Flows - Strike'!$T$12:CQ12),0))</f>
        <v>0</v>
      </c>
      <c r="CS12" s="372" t="n">
        <f aca="false">IF(AND(CS3&gt;=Inputs!$N$45,'Cash Flows - Strike'!CS3&lt;Inputs!$N$49),Inputs!$N$46,IF(CS3=Inputs!$N$49,Inputs!$N$47-SUM('Cash Flows - Strike'!$T$12:CR12),0))</f>
        <v>0</v>
      </c>
      <c r="CT12" s="372" t="n">
        <f aca="false">IF(AND(CT3&gt;=Inputs!$N$45,'Cash Flows - Strike'!CT3&lt;Inputs!$N$49),Inputs!$N$46,IF(CT3=Inputs!$N$49,Inputs!$N$47-SUM('Cash Flows - Strike'!$T$12:CS12),0))</f>
        <v>0</v>
      </c>
      <c r="CU12" s="372" t="n">
        <f aca="false">IF(AND(CU3&gt;=Inputs!$N$45,'Cash Flows - Strike'!CU3&lt;Inputs!$N$49),Inputs!$N$46,IF(CU3=Inputs!$N$49,Inputs!$N$47-SUM('Cash Flows - Strike'!$T$12:CT12),0))</f>
        <v>0</v>
      </c>
      <c r="CV12" s="372" t="n">
        <f aca="false">IF(AND(CV3&gt;=Inputs!$N$45,'Cash Flows - Strike'!CV3&lt;Inputs!$N$49),Inputs!$N$46,IF(CV3=Inputs!$N$49,Inputs!$N$47-SUM('Cash Flows - Strike'!$T$12:CU12),0))</f>
        <v>0</v>
      </c>
      <c r="CW12" s="372" t="n">
        <f aca="false">IF(AND(CW3&gt;=Inputs!$N$45,'Cash Flows - Strike'!CW3&lt;Inputs!$N$49),Inputs!$N$46,IF(CW3=Inputs!$N$49,Inputs!$N$47-SUM('Cash Flows - Strike'!$T$12:CV12),0))</f>
        <v>0</v>
      </c>
      <c r="CX12" s="372" t="n">
        <f aca="false">IF(AND(CX3&gt;=Inputs!$N$45,'Cash Flows - Strike'!CX3&lt;Inputs!$N$49),Inputs!$N$46,IF(CX3=Inputs!$N$49,Inputs!$N$47-SUM('Cash Flows - Strike'!$T$12:CW12),0))</f>
        <v>0</v>
      </c>
      <c r="CY12" s="372" t="n">
        <f aca="false">IF(AND(CY3&gt;=Inputs!$N$45,'Cash Flows - Strike'!CY3&lt;Inputs!$N$49),Inputs!$N$46,IF(CY3=Inputs!$N$49,Inputs!$N$47-SUM('Cash Flows - Strike'!$T$12:CX12),0))</f>
        <v>0</v>
      </c>
      <c r="CZ12" s="372" t="n">
        <f aca="false">IF(AND(CZ3&gt;=Inputs!$N$45,'Cash Flows - Strike'!CZ3&lt;Inputs!$N$49),Inputs!$N$46,IF(CZ3=Inputs!$N$49,Inputs!$N$47-SUM('Cash Flows - Strike'!$T$12:CY12),0))</f>
        <v>0</v>
      </c>
      <c r="DA12" s="372" t="n">
        <f aca="false">IF(AND(DA3&gt;=Inputs!$N$45,'Cash Flows - Strike'!DA3&lt;Inputs!$N$49),Inputs!$N$46,IF(DA3=Inputs!$N$49,Inputs!$N$47-SUM('Cash Flows - Strike'!$T$12:CZ12),0))</f>
        <v>0</v>
      </c>
      <c r="DB12" s="372" t="n">
        <f aca="false">IF(AND(DB3&gt;=Inputs!$N$45,'Cash Flows - Strike'!DB3&lt;Inputs!$N$49),Inputs!$N$46,IF(DB3=Inputs!$N$49,Inputs!$N$47-SUM('Cash Flows - Strike'!$T$12:DA12),0))</f>
        <v>0</v>
      </c>
      <c r="DC12" s="372" t="n">
        <f aca="false">IF(AND(DC3&gt;=Inputs!$N$45,'Cash Flows - Strike'!DC3&lt;Inputs!$N$49),Inputs!$N$46,IF(DC3=Inputs!$N$49,Inputs!$N$47-SUM('Cash Flows - Strike'!$T$12:DB12),0))</f>
        <v>0</v>
      </c>
      <c r="DD12" s="372" t="n">
        <f aca="false">IF(AND(DD3&gt;=Inputs!$N$45,'Cash Flows - Strike'!DD3&lt;Inputs!$N$49),Inputs!$N$46,IF(DD3=Inputs!$N$49,Inputs!$N$47-SUM('Cash Flows - Strike'!$T$12:DC12),0))</f>
        <v>0</v>
      </c>
      <c r="DE12" s="372" t="n">
        <f aca="false">IF(AND(DE3&gt;=Inputs!$N$45,'Cash Flows - Strike'!DE3&lt;Inputs!$N$49),Inputs!$N$46,IF(DE3=Inputs!$N$49,Inputs!$N$47-SUM('Cash Flows - Strike'!$T$12:DD12),0))</f>
        <v>0</v>
      </c>
      <c r="DF12" s="372" t="n">
        <f aca="false">IF(AND(DF3&gt;=Inputs!$N$45,'Cash Flows - Strike'!DF3&lt;Inputs!$N$49),Inputs!$N$46,IF(DF3=Inputs!$N$49,Inputs!$N$47-SUM('Cash Flows - Strike'!$T$12:DE12),0))</f>
        <v>0</v>
      </c>
      <c r="DG12" s="372" t="n">
        <f aca="false">IF(AND(DG3&gt;=Inputs!$N$45,'Cash Flows - Strike'!DG3&lt;Inputs!$N$49),Inputs!$N$46,IF(DG3=Inputs!$N$49,Inputs!$N$47-SUM('Cash Flows - Strike'!$T$12:DF12),0))</f>
        <v>0</v>
      </c>
      <c r="DH12" s="372" t="n">
        <f aca="false">IF(AND(DH3&gt;=Inputs!$N$45,'Cash Flows - Strike'!DH3&lt;Inputs!$N$49),Inputs!$N$46,IF(DH3=Inputs!$N$49,Inputs!$N$47-SUM('Cash Flows - Strike'!$T$12:DG12),0))</f>
        <v>0</v>
      </c>
      <c r="DI12" s="372" t="n">
        <f aca="false">IF(AND(DI3&gt;=Inputs!$N$45,'Cash Flows - Strike'!DI3&lt;Inputs!$N$49),Inputs!$N$46,IF(DI3=Inputs!$N$49,Inputs!$N$47-SUM('Cash Flows - Strike'!$T$12:DH12),0))</f>
        <v>0</v>
      </c>
      <c r="DJ12" s="372" t="n">
        <f aca="false">IF(AND(DJ3&gt;=Inputs!$N$45,'Cash Flows - Strike'!DJ3&lt;Inputs!$N$49),Inputs!$N$46,IF(DJ3=Inputs!$N$49,Inputs!$N$47-SUM('Cash Flows - Strike'!$T$12:DI12),0))</f>
        <v>0</v>
      </c>
      <c r="DK12" s="372" t="n">
        <f aca="false">IF(AND(DK3&gt;=Inputs!$N$45,'Cash Flows - Strike'!DK3&lt;Inputs!$N$49),Inputs!$N$46,IF(DK3=Inputs!$N$49,Inputs!$N$47-SUM('Cash Flows - Strike'!$T$12:DJ12),0))</f>
        <v>0</v>
      </c>
      <c r="DL12" s="372" t="n">
        <f aca="false">IF(AND(DL3&gt;=Inputs!$N$45,'Cash Flows - Strike'!DL3&lt;Inputs!$N$49),Inputs!$N$46,IF(DL3=Inputs!$N$49,Inputs!$N$47-SUM('Cash Flows - Strike'!$T$12:DK12),0))</f>
        <v>0</v>
      </c>
      <c r="DM12" s="372" t="n">
        <f aca="false">IF(AND(DM3&gt;=Inputs!$N$45,'Cash Flows - Strike'!DM3&lt;Inputs!$N$49),Inputs!$N$46,IF(DM3=Inputs!$N$49,Inputs!$N$47-SUM('Cash Flows - Strike'!$T$12:DL12),0))</f>
        <v>0</v>
      </c>
      <c r="DN12" s="372" t="n">
        <f aca="false">IF(AND(DN3&gt;=Inputs!$N$45,'Cash Flows - Strike'!DN3&lt;Inputs!$N$49),Inputs!$N$46,IF(DN3=Inputs!$N$49,Inputs!$N$47-SUM('Cash Flows - Strike'!$T$12:DM12),0))</f>
        <v>0</v>
      </c>
      <c r="DO12" s="372" t="n">
        <f aca="false">IF(AND(DO3&gt;=Inputs!$N$45,'Cash Flows - Strike'!DO3&lt;Inputs!$N$49),Inputs!$N$46,IF(DO3=Inputs!$N$49,Inputs!$N$47-SUM('Cash Flows - Strike'!$T$12:DN12),0))</f>
        <v>0</v>
      </c>
      <c r="DP12" s="372" t="n">
        <f aca="false">IF(AND(DP3&gt;=Inputs!$N$45,'Cash Flows - Strike'!DP3&lt;Inputs!$N$49),Inputs!$N$46,IF(DP3=Inputs!$N$49,Inputs!$N$47-SUM('Cash Flows - Strike'!$T$12:DO12),0))</f>
        <v>0</v>
      </c>
      <c r="DQ12" s="372" t="n">
        <f aca="false">IF(AND(DQ3&gt;=Inputs!$N$45,'Cash Flows - Strike'!DQ3&lt;Inputs!$N$49),Inputs!$N$46,IF(DQ3=Inputs!$N$49,Inputs!$N$47-SUM('Cash Flows - Strike'!$T$12:DP12),0))</f>
        <v>0</v>
      </c>
      <c r="DR12" s="372" t="n">
        <f aca="false">IF(AND(DR3&gt;=Inputs!$N$45,'Cash Flows - Strike'!DR3&lt;Inputs!$N$49),Inputs!$N$46,IF(DR3=Inputs!$N$49,Inputs!$N$47-SUM('Cash Flows - Strike'!$T$12:DQ12),0))</f>
        <v>0</v>
      </c>
      <c r="DS12" s="372" t="n">
        <f aca="false">IF(AND(DS3&gt;=Inputs!$N$45,'Cash Flows - Strike'!DS3&lt;Inputs!$N$49),Inputs!$N$46,IF(DS3=Inputs!$N$49,Inputs!$N$47-SUM('Cash Flows - Strike'!$T$12:DR12),0))</f>
        <v>0</v>
      </c>
      <c r="DT12" s="372" t="n">
        <f aca="false">IF(AND(DT3&gt;=Inputs!$N$45,'Cash Flows - Strike'!DT3&lt;Inputs!$N$49),Inputs!$N$46,IF(DT3=Inputs!$N$49,Inputs!$N$47-SUM('Cash Flows - Strike'!$T$12:DS12),0))</f>
        <v>0</v>
      </c>
      <c r="DU12" s="372" t="n">
        <f aca="false">IF(AND(DU3&gt;=Inputs!$N$45,'Cash Flows - Strike'!DU3&lt;Inputs!$N$49),Inputs!$N$46,IF(DU3=Inputs!$N$49,Inputs!$N$47-SUM('Cash Flows - Strike'!$T$12:DT12),0))</f>
        <v>0</v>
      </c>
      <c r="DV12" s="372" t="n">
        <f aca="false">IF(AND(DV3&gt;=Inputs!$N$45,'Cash Flows - Strike'!DV3&lt;Inputs!$N$49),Inputs!$N$46,IF(DV3=Inputs!$N$49,Inputs!$N$47-SUM('Cash Flows - Strike'!$T$12:DU12),0))</f>
        <v>0</v>
      </c>
      <c r="DW12" s="372" t="n">
        <f aca="false">IF(AND(DW3&gt;=Inputs!$N$45,'Cash Flows - Strike'!DW3&lt;Inputs!$N$49),Inputs!$N$46,IF(DW3=Inputs!$N$49,Inputs!$N$47-SUM('Cash Flows - Strike'!$T$12:DV12),0))</f>
        <v>0</v>
      </c>
      <c r="DX12" s="372" t="n">
        <f aca="false">IF(AND(DX3&gt;=Inputs!$N$45,'Cash Flows - Strike'!DX3&lt;Inputs!$N$49),Inputs!$N$46,IF(DX3=Inputs!$N$49,Inputs!$N$47-SUM('Cash Flows - Strike'!$T$12:DW12),0))</f>
        <v>0</v>
      </c>
      <c r="DY12" s="372" t="n">
        <f aca="false">IF(AND(DY3&gt;=Inputs!$N$45,'Cash Flows - Strike'!DY3&lt;Inputs!$N$49),Inputs!$N$46,IF(DY3=Inputs!$N$49,Inputs!$N$47-SUM('Cash Flows - Strike'!$T$12:DX12),0))</f>
        <v>0</v>
      </c>
      <c r="DZ12" s="372" t="n">
        <f aca="false">IF(AND(DZ3&gt;=Inputs!$N$45,'Cash Flows - Strike'!DZ3&lt;Inputs!$N$49),Inputs!$N$46,IF(DZ3=Inputs!$N$49,Inputs!$N$47-SUM('Cash Flows - Strike'!$T$12:DY12),0))</f>
        <v>0</v>
      </c>
      <c r="EA12" s="372" t="n">
        <f aca="false">IF(AND(EA3&gt;=Inputs!$N$45,'Cash Flows - Strike'!EA3&lt;Inputs!$N$49),Inputs!$N$46,IF(EA3=Inputs!$N$49,Inputs!$N$47-SUM('Cash Flows - Strike'!$T$12:DZ12),0))</f>
        <v>0</v>
      </c>
      <c r="EB12" s="372" t="n">
        <f aca="false">IF(AND(EB3&gt;=Inputs!$N$45,'Cash Flows - Strike'!EB3&lt;Inputs!$N$49),Inputs!$N$46,IF(EB3=Inputs!$N$49,Inputs!$N$47-SUM('Cash Flows - Strike'!$T$12:EA12),0))</f>
        <v>0</v>
      </c>
      <c r="EC12" s="372" t="n">
        <f aca="false">IF(AND(EC3&gt;=Inputs!$N$45,'Cash Flows - Strike'!EC3&lt;Inputs!$N$49),Inputs!$N$46,IF(EC3=Inputs!$N$49,Inputs!$N$47-SUM('Cash Flows - Strike'!$T$12:EB12),0))</f>
        <v>0</v>
      </c>
      <c r="ED12" s="372" t="n">
        <f aca="false">IF(AND(ED3&gt;=Inputs!$N$45,'Cash Flows - Strike'!ED3&lt;Inputs!$N$49),Inputs!$N$46,IF(ED3=Inputs!$N$49,Inputs!$N$47-SUM('Cash Flows - Strike'!$T$12:EC12),0))</f>
        <v>0</v>
      </c>
      <c r="EE12" s="372" t="n">
        <f aca="false">IF(AND(EE3&gt;=Inputs!$N$45,'Cash Flows - Strike'!EE3&lt;Inputs!$N$49),Inputs!$N$46,IF(EE3=Inputs!$N$49,Inputs!$N$47-SUM('Cash Flows - Strike'!$T$12:ED12),0))</f>
        <v>0</v>
      </c>
      <c r="EF12" s="372" t="n">
        <f aca="false">IF(AND(EF3&gt;=Inputs!$N$45,'Cash Flows - Strike'!EF3&lt;Inputs!$N$49),Inputs!$N$46,IF(EF3=Inputs!$N$49,Inputs!$N$47-SUM('Cash Flows - Strike'!$T$12:EE12),0))</f>
        <v>0</v>
      </c>
      <c r="EG12" s="372" t="n">
        <f aca="false">IF(AND(EG3&gt;=Inputs!$N$45,'Cash Flows - Strike'!EG3&lt;Inputs!$N$49),Inputs!$N$46,IF(EG3=Inputs!$N$49,Inputs!$N$47-SUM('Cash Flows - Strike'!$T$12:EF12),0))</f>
        <v>0</v>
      </c>
      <c r="EH12" s="372" t="n">
        <f aca="false">IF(AND(EH3&gt;=Inputs!$N$45,'Cash Flows - Strike'!EH3&lt;Inputs!$N$49),Inputs!$N$46,IF(EH3=Inputs!$N$49,Inputs!$N$47-SUM('Cash Flows - Strike'!$T$12:EG12),0))</f>
        <v>0</v>
      </c>
      <c r="EI12" s="372" t="n">
        <f aca="false">IF(AND(EI3&gt;=Inputs!$N$45,'Cash Flows - Strike'!EI3&lt;Inputs!$N$49),Inputs!$N$46,IF(EI3=Inputs!$N$49,Inputs!$N$47-SUM('Cash Flows - Strike'!$T$12:EH12),0))</f>
        <v>0</v>
      </c>
      <c r="EJ12" s="372" t="n">
        <f aca="false">IF(AND(EJ3&gt;=Inputs!$N$45,'Cash Flows - Strike'!EJ3&lt;Inputs!$N$49),Inputs!$N$46,IF(EJ3=Inputs!$N$49,Inputs!$N$47-SUM('Cash Flows - Strike'!$T$12:EI12),0))</f>
        <v>0</v>
      </c>
      <c r="EK12" s="372" t="n">
        <f aca="false">IF(AND(EK3&gt;=Inputs!$N$45,'Cash Flows - Strike'!EK3&lt;Inputs!$N$49),Inputs!$N$46,IF(EK3=Inputs!$N$49,Inputs!$N$47-SUM('Cash Flows - Strike'!$T$12:EJ12),0))</f>
        <v>0</v>
      </c>
      <c r="EL12" s="372" t="n">
        <f aca="false">IF(AND(EL3&gt;=Inputs!$N$45,'Cash Flows - Strike'!EL3&lt;Inputs!$N$49),Inputs!$N$46,IF(EL3=Inputs!$N$49,Inputs!$N$47-SUM('Cash Flows - Strike'!$T$12:EK12),0))</f>
        <v>0</v>
      </c>
      <c r="EM12" s="372" t="n">
        <f aca="false">IF(AND(EM3&gt;=Inputs!$N$45,'Cash Flows - Strike'!EM3&lt;Inputs!$N$49),Inputs!$N$46,IF(EM3=Inputs!$N$49,Inputs!$N$47-SUM('Cash Flows - Strike'!$T$12:EL12),0))</f>
        <v>0</v>
      </c>
      <c r="EN12" s="372" t="n">
        <f aca="false">IF(AND(EN3&gt;=Inputs!$N$45,'Cash Flows - Strike'!EN3&lt;Inputs!$N$49),Inputs!$N$46,IF(EN3=Inputs!$N$49,Inputs!$N$47-SUM('Cash Flows - Strike'!$T$12:EM12),0))</f>
        <v>0</v>
      </c>
      <c r="EO12" s="372" t="n">
        <f aca="false">IF(AND(EO3&gt;=Inputs!$N$45,'Cash Flows - Strike'!EO3&lt;Inputs!$N$49),Inputs!$N$46,IF(EO3=Inputs!$N$49,Inputs!$N$47-SUM('Cash Flows - Strike'!$T$12:EN12),0))</f>
        <v>0</v>
      </c>
      <c r="EP12" s="372" t="n">
        <f aca="false">IF(AND(EP3&gt;=Inputs!$N$45,'Cash Flows - Strike'!EP3&lt;Inputs!$N$49),Inputs!$N$46,IF(EP3=Inputs!$N$49,Inputs!$N$47-SUM('Cash Flows - Strike'!$T$12:EO12),0))</f>
        <v>0</v>
      </c>
      <c r="EQ12" s="372" t="n">
        <f aca="false">IF(AND(EQ3&gt;=Inputs!$N$45,'Cash Flows - Strike'!EQ3&lt;Inputs!$N$49),Inputs!$N$46,IF(EQ3=Inputs!$N$49,Inputs!$N$47-SUM('Cash Flows - Strike'!$T$12:EP12),0))</f>
        <v>0</v>
      </c>
      <c r="ER12" s="372" t="n">
        <f aca="false">IF(AND(ER3&gt;=Inputs!$N$45,'Cash Flows - Strike'!ER3&lt;Inputs!$N$49),Inputs!$N$46,IF(ER3=Inputs!$N$49,Inputs!$N$47-SUM('Cash Flows - Strike'!$T$12:EQ12),0))</f>
        <v>0</v>
      </c>
      <c r="ES12" s="372" t="n">
        <f aca="false">IF(AND(ES3&gt;=Inputs!$N$45,'Cash Flows - Strike'!ES3&lt;Inputs!$N$49),Inputs!$N$46,IF(ES3=Inputs!$N$49,Inputs!$N$47-SUM('Cash Flows - Strike'!$T$12:ER12),0))</f>
        <v>0</v>
      </c>
      <c r="ET12" s="372" t="n">
        <f aca="false">IF(AND(ET3&gt;=Inputs!$N$45,'Cash Flows - Strike'!ET3&lt;Inputs!$N$49),Inputs!$N$46,IF(ET3=Inputs!$N$49,Inputs!$N$47-SUM('Cash Flows - Strike'!$T$12:ES12),0))</f>
        <v>0</v>
      </c>
      <c r="EU12" s="372" t="n">
        <f aca="false">IF(AND(EU3&gt;=Inputs!$N$45,'Cash Flows - Strike'!EU3&lt;Inputs!$N$49),Inputs!$N$46,IF(EU3=Inputs!$N$49,Inputs!$N$47-SUM('Cash Flows - Strike'!$T$12:ET12),0))</f>
        <v>0</v>
      </c>
      <c r="EV12" s="372" t="n">
        <f aca="false">IF(AND(EV3&gt;=Inputs!$N$45,'Cash Flows - Strike'!EV3&lt;Inputs!$N$49),Inputs!$N$46,IF(EV3=Inputs!$N$49,Inputs!$N$47-SUM('Cash Flows - Strike'!$T$12:EU12),0))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217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218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219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220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221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Strike'!V$2,Inputs!$L$15:$L$25))/12),0)</f>
        <v>0</v>
      </c>
      <c r="W23" s="404" t="n">
        <f aca="false">IFERROR(V23*(1+INDEX(Inputs!$O$15:$O$25,MATCH('Cash Flows - Strike'!W$2,Inputs!$L$15:$L$25))/12),0)</f>
        <v>0</v>
      </c>
      <c r="X23" s="404" t="n">
        <f aca="false">IFERROR(W23*(1+INDEX(Inputs!$O$15:$O$25,MATCH('Cash Flows - Strike'!X$2,Inputs!$L$15:$L$25))/12),0)</f>
        <v>0</v>
      </c>
      <c r="Y23" s="404" t="n">
        <f aca="false">IFERROR(X23*(1+INDEX(Inputs!$O$15:$O$25,MATCH('Cash Flows - Strike'!Y$2,Inputs!$L$15:$L$25))/12),0)</f>
        <v>0</v>
      </c>
      <c r="Z23" s="404" t="n">
        <f aca="false">IFERROR(Y23*(1+INDEX(Inputs!$O$15:$O$25,MATCH('Cash Flows - Strike'!Z$2,Inputs!$L$15:$L$25))/12),0)</f>
        <v>0</v>
      </c>
      <c r="AA23" s="404" t="n">
        <f aca="false">IFERROR(Z23*(1+INDEX(Inputs!$O$15:$O$25,MATCH('Cash Flows - Strike'!AA$2,Inputs!$L$15:$L$25))/12),0)</f>
        <v>0</v>
      </c>
      <c r="AB23" s="404" t="n">
        <f aca="false">IFERROR(AA23*(1+INDEX(Inputs!$O$15:$O$25,MATCH('Cash Flows - Strike'!AB$2,Inputs!$L$15:$L$25))/12),0)</f>
        <v>0</v>
      </c>
      <c r="AC23" s="404" t="n">
        <f aca="false">IFERROR(AB23*(1+INDEX(Inputs!$O$15:$O$25,MATCH('Cash Flows - Strike'!AC$2,Inputs!$L$15:$L$25))/12),0)</f>
        <v>0</v>
      </c>
      <c r="AD23" s="404" t="n">
        <f aca="false">IFERROR(AC23*(1+INDEX(Inputs!$O$15:$O$25,MATCH('Cash Flows - Strike'!AD$2,Inputs!$L$15:$L$25))/12),0)</f>
        <v>0</v>
      </c>
      <c r="AE23" s="404" t="n">
        <f aca="false">IFERROR(AD23*(1+INDEX(Inputs!$O$15:$O$25,MATCH('Cash Flows - Strike'!AE$2,Inputs!$L$15:$L$25))/12),0)</f>
        <v>0</v>
      </c>
      <c r="AF23" s="404" t="n">
        <f aca="false">IFERROR(AE23*(1+INDEX(Inputs!$O$15:$O$25,MATCH('Cash Flows - Strike'!AF$2,Inputs!$L$15:$L$25))/12),0)</f>
        <v>0</v>
      </c>
      <c r="AG23" s="404" t="n">
        <f aca="false">IFERROR(AF23*(1+INDEX(Inputs!$O$15:$O$25,MATCH('Cash Flows - Strike'!AG$2,Inputs!$L$15:$L$25))/12),0)</f>
        <v>0</v>
      </c>
      <c r="AH23" s="404" t="n">
        <f aca="false">IFERROR(AG23*(1+INDEX(Inputs!$O$15:$O$25,MATCH('Cash Flows - Strike'!AH$2,Inputs!$L$15:$L$25))/12),0)</f>
        <v>0</v>
      </c>
      <c r="AI23" s="404" t="n">
        <f aca="false">IFERROR(AH23*(1+INDEX(Inputs!$O$15:$O$25,MATCH('Cash Flows - Strike'!AI$2,Inputs!$L$15:$L$25))/12),0)</f>
        <v>0</v>
      </c>
      <c r="AJ23" s="404" t="n">
        <f aca="false">IFERROR(AI23*(1+INDEX(Inputs!$O$15:$O$25,MATCH('Cash Flows - Strike'!AJ$2,Inputs!$L$15:$L$25))/12),0)</f>
        <v>0</v>
      </c>
      <c r="AK23" s="404" t="n">
        <f aca="false">IFERROR(AJ23*(1+INDEX(Inputs!$O$15:$O$25,MATCH('Cash Flows - Strike'!AK$2,Inputs!$L$15:$L$25))/12),0)</f>
        <v>0</v>
      </c>
      <c r="AL23" s="404" t="n">
        <f aca="false">IFERROR(AK23*(1+INDEX(Inputs!$O$15:$O$25,MATCH('Cash Flows - Strike'!AL$2,Inputs!$L$15:$L$25))/12),0)</f>
        <v>0</v>
      </c>
      <c r="AM23" s="404" t="n">
        <f aca="false">IFERROR(AL23*(1+INDEX(Inputs!$O$15:$O$25,MATCH('Cash Flows - Strike'!AM$2,Inputs!$L$15:$L$25))/12),0)</f>
        <v>0</v>
      </c>
      <c r="AN23" s="404" t="n">
        <f aca="false">IFERROR(AM23*(1+INDEX(Inputs!$O$15:$O$25,MATCH('Cash Flows - Strike'!AN$2,Inputs!$L$15:$L$25))/12),0)</f>
        <v>0</v>
      </c>
      <c r="AO23" s="404" t="n">
        <f aca="false">IFERROR(AN23*(1+INDEX(Inputs!$O$15:$O$25,MATCH('Cash Flows - Strike'!AO$2,Inputs!$L$15:$L$25))/12),0)</f>
        <v>0</v>
      </c>
      <c r="AP23" s="404" t="n">
        <f aca="false">IFERROR(AO23*(1+INDEX(Inputs!$O$15:$O$25,MATCH('Cash Flows - Strike'!AP$2,Inputs!$L$15:$L$25))/12),0)</f>
        <v>0</v>
      </c>
      <c r="AQ23" s="404" t="n">
        <f aca="false">IFERROR(AP23*(1+INDEX(Inputs!$O$15:$O$25,MATCH('Cash Flows - Strike'!AQ$2,Inputs!$L$15:$L$25))/12),0)</f>
        <v>0</v>
      </c>
      <c r="AR23" s="404" t="n">
        <f aca="false">IFERROR(AQ23*(1+INDEX(Inputs!$O$15:$O$25,MATCH('Cash Flows - Strike'!AR$2,Inputs!$L$15:$L$25))/12),0)</f>
        <v>0</v>
      </c>
      <c r="AS23" s="404" t="n">
        <f aca="false">IFERROR(AR23*(1+INDEX(Inputs!$O$15:$O$25,MATCH('Cash Flows - Strike'!AS$2,Inputs!$L$15:$L$25))/12),0)</f>
        <v>0</v>
      </c>
      <c r="AT23" s="404" t="n">
        <f aca="false">IFERROR(AS23*(1+INDEX(Inputs!$O$15:$O$25,MATCH('Cash Flows - Strike'!AT$2,Inputs!$L$15:$L$25))/12),0)</f>
        <v>0</v>
      </c>
      <c r="AU23" s="404" t="n">
        <f aca="false">IFERROR(AT23*(1+INDEX(Inputs!$O$15:$O$25,MATCH('Cash Flows - Strike'!AU$2,Inputs!$L$15:$L$25))/12),0)</f>
        <v>0</v>
      </c>
      <c r="AV23" s="404" t="n">
        <f aca="false">IFERROR(AU23*(1+INDEX(Inputs!$O$15:$O$25,MATCH('Cash Flows - Strike'!AV$2,Inputs!$L$15:$L$25))/12),0)</f>
        <v>0</v>
      </c>
      <c r="AW23" s="404" t="n">
        <f aca="false">IFERROR(AV23*(1+INDEX(Inputs!$O$15:$O$25,MATCH('Cash Flows - Strike'!AW$2,Inputs!$L$15:$L$25))/12),0)</f>
        <v>0</v>
      </c>
      <c r="AX23" s="404" t="n">
        <f aca="false">IFERROR(AW23*(1+INDEX(Inputs!$O$15:$O$25,MATCH('Cash Flows - Strike'!AX$2,Inputs!$L$15:$L$25))/12),0)</f>
        <v>0</v>
      </c>
      <c r="AY23" s="404" t="n">
        <f aca="false">IFERROR(AX23*(1+INDEX(Inputs!$O$15:$O$25,MATCH('Cash Flows - Strike'!AY$2,Inputs!$L$15:$L$25))/12),0)</f>
        <v>0</v>
      </c>
      <c r="AZ23" s="404" t="n">
        <f aca="false">IFERROR(AY23*(1+INDEX(Inputs!$O$15:$O$25,MATCH('Cash Flows - Strike'!AZ$2,Inputs!$L$15:$L$25))/12),0)</f>
        <v>0</v>
      </c>
      <c r="BA23" s="404" t="n">
        <f aca="false">IFERROR(AZ23*(1+INDEX(Inputs!$O$15:$O$25,MATCH('Cash Flows - Strike'!BA$2,Inputs!$L$15:$L$25))/12),0)</f>
        <v>0</v>
      </c>
      <c r="BB23" s="404" t="n">
        <f aca="false">IFERROR(BA23*(1+INDEX(Inputs!$O$15:$O$25,MATCH('Cash Flows - Strike'!BB$2,Inputs!$L$15:$L$25))/12),0)</f>
        <v>0</v>
      </c>
      <c r="BC23" s="404" t="n">
        <f aca="false">IFERROR(BB23*(1+INDEX(Inputs!$O$15:$O$25,MATCH('Cash Flows - Strike'!BC$2,Inputs!$L$15:$L$25))/12),0)</f>
        <v>0</v>
      </c>
      <c r="BD23" s="404" t="n">
        <f aca="false">IFERROR(BC23*(1+INDEX(Inputs!$O$15:$O$25,MATCH('Cash Flows - Strike'!BD$2,Inputs!$L$15:$L$25))/12),0)</f>
        <v>0</v>
      </c>
      <c r="BE23" s="404" t="n">
        <f aca="false">IFERROR(BD23*(1+INDEX(Inputs!$O$15:$O$25,MATCH('Cash Flows - Strike'!BE$2,Inputs!$L$15:$L$25))/12),0)</f>
        <v>0</v>
      </c>
      <c r="BF23" s="404" t="n">
        <f aca="false">IFERROR(BE23*(1+INDEX(Inputs!$O$15:$O$25,MATCH('Cash Flows - Strike'!BF$2,Inputs!$L$15:$L$25))/12),0)</f>
        <v>0</v>
      </c>
      <c r="BG23" s="404" t="n">
        <f aca="false">IFERROR(BF23*(1+INDEX(Inputs!$O$15:$O$25,MATCH('Cash Flows - Strike'!BG$2,Inputs!$L$15:$L$25))/12),0)</f>
        <v>0</v>
      </c>
      <c r="BH23" s="404" t="n">
        <f aca="false">IFERROR(BG23*(1+INDEX(Inputs!$O$15:$O$25,MATCH('Cash Flows - Strike'!BH$2,Inputs!$L$15:$L$25))/12),0)</f>
        <v>0</v>
      </c>
      <c r="BI23" s="404" t="n">
        <f aca="false">IFERROR(BH23*(1+INDEX(Inputs!$O$15:$O$25,MATCH('Cash Flows - Strike'!BI$2,Inputs!$L$15:$L$25))/12),0)</f>
        <v>0</v>
      </c>
      <c r="BJ23" s="404" t="n">
        <f aca="false">IFERROR(BI23*(1+INDEX(Inputs!$O$15:$O$25,MATCH('Cash Flows - Strike'!BJ$2,Inputs!$L$15:$L$25))/12),0)</f>
        <v>0</v>
      </c>
      <c r="BK23" s="404" t="n">
        <f aca="false">IFERROR(BJ23*(1+INDEX(Inputs!$O$15:$O$25,MATCH('Cash Flows - Strike'!BK$2,Inputs!$L$15:$L$25))/12),0)</f>
        <v>0</v>
      </c>
      <c r="BL23" s="404" t="n">
        <f aca="false">IFERROR(BK23*(1+INDEX(Inputs!$O$15:$O$25,MATCH('Cash Flows - Strike'!BL$2,Inputs!$L$15:$L$25))/12),0)</f>
        <v>0</v>
      </c>
      <c r="BM23" s="404" t="n">
        <f aca="false">IFERROR(BL23*(1+INDEX(Inputs!$O$15:$O$25,MATCH('Cash Flows - Strike'!BM$2,Inputs!$L$15:$L$25))/12),0)</f>
        <v>0</v>
      </c>
      <c r="BN23" s="404" t="n">
        <f aca="false">IFERROR(BM23*(1+INDEX(Inputs!$O$15:$O$25,MATCH('Cash Flows - Strike'!BN$2,Inputs!$L$15:$L$25))/12),0)</f>
        <v>0</v>
      </c>
      <c r="BO23" s="404" t="n">
        <f aca="false">IFERROR(BN23*(1+INDEX(Inputs!$O$15:$O$25,MATCH('Cash Flows - Strike'!BO$2,Inputs!$L$15:$L$25))/12),0)</f>
        <v>0</v>
      </c>
      <c r="BP23" s="404" t="n">
        <f aca="false">IFERROR(BO23*(1+INDEX(Inputs!$O$15:$O$25,MATCH('Cash Flows - Strike'!BP$2,Inputs!$L$15:$L$25))/12),0)</f>
        <v>0</v>
      </c>
      <c r="BQ23" s="404" t="n">
        <f aca="false">IFERROR(BP23*(1+INDEX(Inputs!$O$15:$O$25,MATCH('Cash Flows - Strike'!BQ$2,Inputs!$L$15:$L$25))/12),0)</f>
        <v>0</v>
      </c>
      <c r="BR23" s="404" t="n">
        <f aca="false">IFERROR(BQ23*(1+INDEX(Inputs!$O$15:$O$25,MATCH('Cash Flows - Strike'!BR$2,Inputs!$L$15:$L$25))/12),0)</f>
        <v>0</v>
      </c>
      <c r="BS23" s="404" t="n">
        <f aca="false">IFERROR(BR23*(1+INDEX(Inputs!$O$15:$O$25,MATCH('Cash Flows - Strike'!BS$2,Inputs!$L$15:$L$25))/12),0)</f>
        <v>0</v>
      </c>
      <c r="BT23" s="404" t="n">
        <f aca="false">IFERROR(BS23*(1+INDEX(Inputs!$O$15:$O$25,MATCH('Cash Flows - Strike'!BT$2,Inputs!$L$15:$L$25))/12),0)</f>
        <v>0</v>
      </c>
      <c r="BU23" s="404" t="n">
        <f aca="false">IFERROR(BT23*(1+INDEX(Inputs!$O$15:$O$25,MATCH('Cash Flows - Strike'!BU$2,Inputs!$L$15:$L$25))/12),0)</f>
        <v>0</v>
      </c>
      <c r="BV23" s="404" t="n">
        <f aca="false">IFERROR(BU23*(1+INDEX(Inputs!$O$15:$O$25,MATCH('Cash Flows - Strike'!BV$2,Inputs!$L$15:$L$25))/12),0)</f>
        <v>0</v>
      </c>
      <c r="BW23" s="404" t="n">
        <f aca="false">IFERROR(BV23*(1+INDEX(Inputs!$O$15:$O$25,MATCH('Cash Flows - Strike'!BW$2,Inputs!$L$15:$L$25))/12),0)</f>
        <v>0</v>
      </c>
      <c r="BX23" s="404" t="n">
        <f aca="false">IFERROR(BW23*(1+INDEX(Inputs!$O$15:$O$25,MATCH('Cash Flows - Strike'!BX$2,Inputs!$L$15:$L$25))/12),0)</f>
        <v>0</v>
      </c>
      <c r="BY23" s="404" t="n">
        <f aca="false">IFERROR(BX23*(1+INDEX(Inputs!$O$15:$O$25,MATCH('Cash Flows - Strike'!BY$2,Inputs!$L$15:$L$25))/12),0)</f>
        <v>0</v>
      </c>
      <c r="BZ23" s="404" t="n">
        <f aca="false">IFERROR(BY23*(1+INDEX(Inputs!$O$15:$O$25,MATCH('Cash Flows - Strike'!BZ$2,Inputs!$L$15:$L$25))/12),0)</f>
        <v>0</v>
      </c>
      <c r="CA23" s="404" t="n">
        <f aca="false">IFERROR(BZ23*(1+INDEX(Inputs!$O$15:$O$25,MATCH('Cash Flows - Strike'!CA$2,Inputs!$L$15:$L$25))/12),0)</f>
        <v>0</v>
      </c>
      <c r="CB23" s="404" t="n">
        <f aca="false">IFERROR(CA23*(1+INDEX(Inputs!$O$15:$O$25,MATCH('Cash Flows - Strike'!CB$2,Inputs!$L$15:$L$25))/12),0)</f>
        <v>0</v>
      </c>
      <c r="CC23" s="404" t="n">
        <f aca="false">IFERROR(CB23*(1+INDEX(Inputs!$O$15:$O$25,MATCH('Cash Flows - Strike'!CC$2,Inputs!$L$15:$L$25))/12),0)</f>
        <v>0</v>
      </c>
      <c r="CD23" s="404" t="n">
        <f aca="false">IFERROR(CC23*(1+INDEX(Inputs!$O$15:$O$25,MATCH('Cash Flows - Strike'!CD$2,Inputs!$L$15:$L$25))/12),0)</f>
        <v>0</v>
      </c>
      <c r="CE23" s="404" t="n">
        <f aca="false">IFERROR(CD23*(1+INDEX(Inputs!$O$15:$O$25,MATCH('Cash Flows - Strike'!CE$2,Inputs!$L$15:$L$25))/12),0)</f>
        <v>0</v>
      </c>
      <c r="CF23" s="404" t="n">
        <f aca="false">IFERROR(CE23*(1+INDEX(Inputs!$O$15:$O$25,MATCH('Cash Flows - Strike'!CF$2,Inputs!$L$15:$L$25))/12),0)</f>
        <v>0</v>
      </c>
      <c r="CG23" s="404" t="n">
        <f aca="false">IFERROR(CF23*(1+INDEX(Inputs!$O$15:$O$25,MATCH('Cash Flows - Strike'!CG$2,Inputs!$L$15:$L$25))/12),0)</f>
        <v>0</v>
      </c>
      <c r="CH23" s="404" t="n">
        <f aca="false">IFERROR(CG23*(1+INDEX(Inputs!$O$15:$O$25,MATCH('Cash Flows - Strike'!CH$2,Inputs!$L$15:$L$25))/12),0)</f>
        <v>0</v>
      </c>
      <c r="CI23" s="404" t="n">
        <f aca="false">IFERROR(CH23*(1+INDEX(Inputs!$O$15:$O$25,MATCH('Cash Flows - Strike'!CI$2,Inputs!$L$15:$L$25))/12),0)</f>
        <v>0</v>
      </c>
      <c r="CJ23" s="404" t="n">
        <f aca="false">IFERROR(CI23*(1+INDEX(Inputs!$O$15:$O$25,MATCH('Cash Flows - Strike'!CJ$2,Inputs!$L$15:$L$25))/12),0)</f>
        <v>0</v>
      </c>
      <c r="CK23" s="404" t="n">
        <f aca="false">IFERROR(CJ23*(1+INDEX(Inputs!$O$15:$O$25,MATCH('Cash Flows - Strike'!CK$2,Inputs!$L$15:$L$25))/12),0)</f>
        <v>0</v>
      </c>
      <c r="CL23" s="404" t="n">
        <f aca="false">IFERROR(CK23*(1+INDEX(Inputs!$O$15:$O$25,MATCH('Cash Flows - Strike'!CL$2,Inputs!$L$15:$L$25))/12),0)</f>
        <v>0</v>
      </c>
      <c r="CM23" s="404" t="n">
        <f aca="false">IFERROR(CL23*(1+INDEX(Inputs!$O$15:$O$25,MATCH('Cash Flows - Strike'!CM$2,Inputs!$L$15:$L$25))/12),0)</f>
        <v>0</v>
      </c>
      <c r="CN23" s="404" t="n">
        <f aca="false">IFERROR(CM23*(1+INDEX(Inputs!$O$15:$O$25,MATCH('Cash Flows - Strike'!CN$2,Inputs!$L$15:$L$25))/12),0)</f>
        <v>0</v>
      </c>
      <c r="CO23" s="404" t="n">
        <f aca="false">IFERROR(CN23*(1+INDEX(Inputs!$O$15:$O$25,MATCH('Cash Flows - Strike'!CO$2,Inputs!$L$15:$L$25))/12),0)</f>
        <v>0</v>
      </c>
      <c r="CP23" s="404" t="n">
        <f aca="false">IFERROR(CO23*(1+INDEX(Inputs!$O$15:$O$25,MATCH('Cash Flows - Strike'!CP$2,Inputs!$L$15:$L$25))/12),0)</f>
        <v>0</v>
      </c>
      <c r="CQ23" s="404" t="n">
        <f aca="false">IFERROR(CP23*(1+INDEX(Inputs!$O$15:$O$25,MATCH('Cash Flows - Strike'!CQ$2,Inputs!$L$15:$L$25))/12),0)</f>
        <v>0</v>
      </c>
      <c r="CR23" s="404" t="n">
        <f aca="false">IFERROR(CQ23*(1+INDEX(Inputs!$O$15:$O$25,MATCH('Cash Flows - Strike'!CR$2,Inputs!$L$15:$L$25))/12),0)</f>
        <v>0</v>
      </c>
      <c r="CS23" s="404" t="n">
        <f aca="false">IFERROR(CR23*(1+INDEX(Inputs!$O$15:$O$25,MATCH('Cash Flows - Strike'!CS$2,Inputs!$L$15:$L$25))/12),0)</f>
        <v>0</v>
      </c>
      <c r="CT23" s="404" t="n">
        <f aca="false">IFERROR(CS23*(1+INDEX(Inputs!$O$15:$O$25,MATCH('Cash Flows - Strike'!CT$2,Inputs!$L$15:$L$25))/12),0)</f>
        <v>0</v>
      </c>
      <c r="CU23" s="404" t="n">
        <f aca="false">IFERROR(CT23*(1+INDEX(Inputs!$O$15:$O$25,MATCH('Cash Flows - Strike'!CU$2,Inputs!$L$15:$L$25))/12),0)</f>
        <v>0</v>
      </c>
      <c r="CV23" s="404" t="n">
        <f aca="false">IFERROR(CU23*(1+INDEX(Inputs!$O$15:$O$25,MATCH('Cash Flows - Strike'!CV$2,Inputs!$L$15:$L$25))/12),0)</f>
        <v>0</v>
      </c>
      <c r="CW23" s="404" t="n">
        <f aca="false">IFERROR(CV23*(1+INDEX(Inputs!$O$15:$O$25,MATCH('Cash Flows - Strike'!CW$2,Inputs!$L$15:$L$25))/12),0)</f>
        <v>0</v>
      </c>
      <c r="CX23" s="404" t="n">
        <f aca="false">IFERROR(CW23*(1+INDEX(Inputs!$O$15:$O$25,MATCH('Cash Flows - Strike'!CX$2,Inputs!$L$15:$L$25))/12),0)</f>
        <v>0</v>
      </c>
      <c r="CY23" s="404" t="n">
        <f aca="false">IFERROR(CX23*(1+INDEX(Inputs!$O$15:$O$25,MATCH('Cash Flows - Strike'!CY$2,Inputs!$L$15:$L$25))/12),0)</f>
        <v>0</v>
      </c>
      <c r="CZ23" s="404" t="n">
        <f aca="false">IFERROR(CY23*(1+INDEX(Inputs!$O$15:$O$25,MATCH('Cash Flows - Strike'!CZ$2,Inputs!$L$15:$L$25))/12),0)</f>
        <v>0</v>
      </c>
      <c r="DA23" s="404" t="n">
        <f aca="false">IFERROR(CZ23*(1+INDEX(Inputs!$O$15:$O$25,MATCH('Cash Flows - Strike'!DA$2,Inputs!$L$15:$L$25))/12),0)</f>
        <v>0</v>
      </c>
      <c r="DB23" s="404" t="n">
        <f aca="false">IFERROR(DA23*(1+INDEX(Inputs!$O$15:$O$25,MATCH('Cash Flows - Strike'!DB$2,Inputs!$L$15:$L$25))/12),0)</f>
        <v>0</v>
      </c>
      <c r="DC23" s="404" t="n">
        <f aca="false">IFERROR(DB23*(1+INDEX(Inputs!$O$15:$O$25,MATCH('Cash Flows - Strike'!DC$2,Inputs!$L$15:$L$25))/12),0)</f>
        <v>0</v>
      </c>
      <c r="DD23" s="404" t="n">
        <f aca="false">IFERROR(DC23*(1+INDEX(Inputs!$O$15:$O$25,MATCH('Cash Flows - Strike'!DD$2,Inputs!$L$15:$L$25))/12),0)</f>
        <v>0</v>
      </c>
      <c r="DE23" s="404" t="n">
        <f aca="false">IFERROR(DD23*(1+INDEX(Inputs!$O$15:$O$25,MATCH('Cash Flows - Strike'!DE$2,Inputs!$L$15:$L$25))/12),0)</f>
        <v>0</v>
      </c>
      <c r="DF23" s="404" t="n">
        <f aca="false">IFERROR(DE23*(1+INDEX(Inputs!$O$15:$O$25,MATCH('Cash Flows - Strike'!DF$2,Inputs!$L$15:$L$25))/12),0)</f>
        <v>0</v>
      </c>
      <c r="DG23" s="404" t="n">
        <f aca="false">IFERROR(DF23*(1+INDEX(Inputs!$O$15:$O$25,MATCH('Cash Flows - Strike'!DG$2,Inputs!$L$15:$L$25))/12),0)</f>
        <v>0</v>
      </c>
      <c r="DH23" s="404" t="n">
        <f aca="false">IFERROR(DG23*(1+INDEX(Inputs!$O$15:$O$25,MATCH('Cash Flows - Strike'!DH$2,Inputs!$L$15:$L$25))/12),0)</f>
        <v>0</v>
      </c>
      <c r="DI23" s="404" t="n">
        <f aca="false">IFERROR(DH23*(1+INDEX(Inputs!$O$15:$O$25,MATCH('Cash Flows - Strike'!DI$2,Inputs!$L$15:$L$25))/12),0)</f>
        <v>0</v>
      </c>
      <c r="DJ23" s="404" t="n">
        <f aca="false">IFERROR(DI23*(1+INDEX(Inputs!$O$15:$O$25,MATCH('Cash Flows - Strike'!DJ$2,Inputs!$L$15:$L$25))/12),0)</f>
        <v>0</v>
      </c>
      <c r="DK23" s="404" t="n">
        <f aca="false">IFERROR(DJ23*(1+INDEX(Inputs!$O$15:$O$25,MATCH('Cash Flows - Strike'!DK$2,Inputs!$L$15:$L$25))/12),0)</f>
        <v>0</v>
      </c>
      <c r="DL23" s="404" t="n">
        <f aca="false">IFERROR(DK23*(1+INDEX(Inputs!$O$15:$O$25,MATCH('Cash Flows - Strike'!DL$2,Inputs!$L$15:$L$25))/12),0)</f>
        <v>0</v>
      </c>
      <c r="DM23" s="404" t="n">
        <f aca="false">IFERROR(DL23*(1+INDEX(Inputs!$O$15:$O$25,MATCH('Cash Flows - Strike'!DM$2,Inputs!$L$15:$L$25))/12),0)</f>
        <v>0</v>
      </c>
      <c r="DN23" s="404" t="n">
        <f aca="false">IFERROR(DM23*(1+INDEX(Inputs!$O$15:$O$25,MATCH('Cash Flows - Strike'!DN$2,Inputs!$L$15:$L$25))/12),0)</f>
        <v>0</v>
      </c>
      <c r="DO23" s="404" t="n">
        <f aca="false">IFERROR(DN23*(1+INDEX(Inputs!$O$15:$O$25,MATCH('Cash Flows - Strike'!DO$2,Inputs!$L$15:$L$25))/12),0)</f>
        <v>0</v>
      </c>
      <c r="DP23" s="404" t="n">
        <f aca="false">IFERROR(DO23*(1+INDEX(Inputs!$O$15:$O$25,MATCH('Cash Flows - Strike'!DP$2,Inputs!$L$15:$L$25))/12),0)</f>
        <v>0</v>
      </c>
      <c r="DQ23" s="404" t="n">
        <f aca="false">IFERROR(DP23*(1+INDEX(Inputs!$O$15:$O$25,MATCH('Cash Flows - Strike'!DQ$2,Inputs!$L$15:$L$25))/12),0)</f>
        <v>0</v>
      </c>
      <c r="DR23" s="404" t="n">
        <f aca="false">IFERROR(DQ23*(1+INDEX(Inputs!$O$15:$O$25,MATCH('Cash Flows - Strike'!DR$2,Inputs!$L$15:$L$25))/12),0)</f>
        <v>0</v>
      </c>
      <c r="DS23" s="404" t="n">
        <f aca="false">IFERROR(DR23*(1+INDEX(Inputs!$O$15:$O$25,MATCH('Cash Flows - Strike'!DS$2,Inputs!$L$15:$L$25))/12),0)</f>
        <v>0</v>
      </c>
      <c r="DT23" s="404" t="n">
        <f aca="false">IFERROR(DS23*(1+INDEX(Inputs!$O$15:$O$25,MATCH('Cash Flows - Strike'!DT$2,Inputs!$L$15:$L$25))/12),0)</f>
        <v>0</v>
      </c>
      <c r="DU23" s="404" t="n">
        <f aca="false">IFERROR(DT23*(1+INDEX(Inputs!$O$15:$O$25,MATCH('Cash Flows - Strike'!DU$2,Inputs!$L$15:$L$25))/12),0)</f>
        <v>0</v>
      </c>
      <c r="DV23" s="404" t="n">
        <f aca="false">IFERROR(DU23*(1+INDEX(Inputs!$O$15:$O$25,MATCH('Cash Flows - Strike'!DV$2,Inputs!$L$15:$L$25))/12),0)</f>
        <v>0</v>
      </c>
      <c r="DW23" s="404" t="n">
        <f aca="false">IFERROR(DV23*(1+INDEX(Inputs!$O$15:$O$25,MATCH('Cash Flows - Strike'!DW$2,Inputs!$L$15:$L$25))/12),0)</f>
        <v>0</v>
      </c>
      <c r="DX23" s="404" t="n">
        <f aca="false">IFERROR(DW23*(1+INDEX(Inputs!$O$15:$O$25,MATCH('Cash Flows - Strike'!DX$2,Inputs!$L$15:$L$25))/12),0)</f>
        <v>0</v>
      </c>
      <c r="DY23" s="404" t="n">
        <f aca="false">IFERROR(DX23*(1+INDEX(Inputs!$O$15:$O$25,MATCH('Cash Flows - Strike'!DY$2,Inputs!$L$15:$L$25))/12),0)</f>
        <v>0</v>
      </c>
      <c r="DZ23" s="404" t="n">
        <f aca="false">IFERROR(DY23*(1+INDEX(Inputs!$O$15:$O$25,MATCH('Cash Flows - Strike'!DZ$2,Inputs!$L$15:$L$25))/12),0)</f>
        <v>0</v>
      </c>
      <c r="EA23" s="404" t="n">
        <f aca="false">IFERROR(DZ23*(1+INDEX(Inputs!$O$15:$O$25,MATCH('Cash Flows - Strike'!EA$2,Inputs!$L$15:$L$25))/12),0)</f>
        <v>0</v>
      </c>
      <c r="EB23" s="404" t="n">
        <f aca="false">IFERROR(EA23*(1+INDEX(Inputs!$O$15:$O$25,MATCH('Cash Flows - Strike'!EB$2,Inputs!$L$15:$L$25))/12),0)</f>
        <v>0</v>
      </c>
      <c r="EC23" s="404" t="n">
        <f aca="false">IFERROR(EB23*(1+INDEX(Inputs!$O$15:$O$25,MATCH('Cash Flows - Strike'!EC$2,Inputs!$L$15:$L$25))/12),0)</f>
        <v>0</v>
      </c>
      <c r="ED23" s="404" t="n">
        <f aca="false">IFERROR(EC23*(1+INDEX(Inputs!$O$15:$O$25,MATCH('Cash Flows - Strike'!ED$2,Inputs!$L$15:$L$25))/12),0)</f>
        <v>0</v>
      </c>
      <c r="EE23" s="404" t="n">
        <f aca="false">IFERROR(ED23*(1+INDEX(Inputs!$O$15:$O$25,MATCH('Cash Flows - Strike'!EE$2,Inputs!$L$15:$L$25))/12),0)</f>
        <v>0</v>
      </c>
      <c r="EF23" s="404" t="n">
        <f aca="false">IFERROR(EE23*(1+INDEX(Inputs!$O$15:$O$25,MATCH('Cash Flows - Strike'!EF$2,Inputs!$L$15:$L$25))/12),0)</f>
        <v>0</v>
      </c>
      <c r="EG23" s="404" t="n">
        <f aca="false">IFERROR(EF23*(1+INDEX(Inputs!$O$15:$O$25,MATCH('Cash Flows - Strike'!EG$2,Inputs!$L$15:$L$25))/12),0)</f>
        <v>0</v>
      </c>
      <c r="EH23" s="404" t="n">
        <f aca="false">IFERROR(EG23*(1+INDEX(Inputs!$O$15:$O$25,MATCH('Cash Flows - Strike'!EH$2,Inputs!$L$15:$L$25))/12),0)</f>
        <v>0</v>
      </c>
      <c r="EI23" s="404" t="n">
        <f aca="false">IFERROR(EH23*(1+INDEX(Inputs!$O$15:$O$25,MATCH('Cash Flows - Strike'!EI$2,Inputs!$L$15:$L$25))/12),0)</f>
        <v>0</v>
      </c>
      <c r="EJ23" s="404" t="n">
        <f aca="false">IFERROR(EI23*(1+INDEX(Inputs!$O$15:$O$25,MATCH('Cash Flows - Strike'!EJ$2,Inputs!$L$15:$L$25))/12),0)</f>
        <v>0</v>
      </c>
      <c r="EK23" s="404" t="n">
        <f aca="false">IFERROR(EJ23*(1+INDEX(Inputs!$O$15:$O$25,MATCH('Cash Flows - Strike'!EK$2,Inputs!$L$15:$L$25))/12),0)</f>
        <v>0</v>
      </c>
      <c r="EL23" s="404" t="n">
        <f aca="false">IFERROR(EK23*(1+INDEX(Inputs!$O$15:$O$25,MATCH('Cash Flows - Strike'!EL$2,Inputs!$L$15:$L$25))/12),0)</f>
        <v>0</v>
      </c>
      <c r="EM23" s="404" t="n">
        <f aca="false">IFERROR(EL23*(1+INDEX(Inputs!$O$15:$O$25,MATCH('Cash Flows - Strike'!EM$2,Inputs!$L$15:$L$25))/12),0)</f>
        <v>0</v>
      </c>
      <c r="EN23" s="404" t="n">
        <f aca="false">IFERROR(EM23*(1+INDEX(Inputs!$O$15:$O$25,MATCH('Cash Flows - Strike'!EN$2,Inputs!$L$15:$L$25))/12),0)</f>
        <v>0</v>
      </c>
      <c r="EO23" s="404" t="n">
        <f aca="false">IFERROR(EN23*(1+INDEX(Inputs!$O$15:$O$25,MATCH('Cash Flows - Strike'!EO$2,Inputs!$L$15:$L$25))/12),0)</f>
        <v>0</v>
      </c>
      <c r="EP23" s="404" t="n">
        <f aca="false">IFERROR(EO23*(1+INDEX(Inputs!$O$15:$O$25,MATCH('Cash Flows - Strike'!EP$2,Inputs!$L$15:$L$25))/12),0)</f>
        <v>0</v>
      </c>
      <c r="EQ23" s="404" t="n">
        <f aca="false">IFERROR(EP23*(1+INDEX(Inputs!$O$15:$O$25,MATCH('Cash Flows - Strike'!EQ$2,Inputs!$L$15:$L$25))/12),0)</f>
        <v>0</v>
      </c>
      <c r="ER23" s="404" t="n">
        <f aca="false">IFERROR(EQ23*(1+INDEX(Inputs!$O$15:$O$25,MATCH('Cash Flows - Strike'!ER$2,Inputs!$L$15:$L$25))/12),0)</f>
        <v>0</v>
      </c>
      <c r="ES23" s="404" t="n">
        <f aca="false">IFERROR(ER23*(1+INDEX(Inputs!$O$15:$O$25,MATCH('Cash Flows - Strike'!ES$2,Inputs!$L$15:$L$25))/12),0)</f>
        <v>0</v>
      </c>
      <c r="ET23" s="404" t="n">
        <f aca="false">IFERROR(ES23*(1+INDEX(Inputs!$O$15:$O$25,MATCH('Cash Flows - Strike'!ET$2,Inputs!$L$15:$L$25))/12),0)</f>
        <v>0</v>
      </c>
      <c r="EU23" s="404" t="n">
        <f aca="false">IFERROR(ET23*(1+INDEX(Inputs!$O$15:$O$25,MATCH('Cash Flows - Strike'!EU$2,Inputs!$L$15:$L$25))/12),0)</f>
        <v>0</v>
      </c>
      <c r="EV23" s="404" t="n">
        <f aca="false">IFERROR(EU23*(1+INDEX(Inputs!$O$15:$O$25,MATCH('Cash Flows - Strike'!EV$2,Inputs!$L$15:$L$25))/12),0)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Strike'!V$2,Inputs!$L$15:$L$25))/12),0)</f>
        <v>0</v>
      </c>
      <c r="W24" s="405" t="n">
        <f aca="false">IFERROR(V24*(1+INDEX(Inputs!$O$15:$O$25,MATCH('Cash Flows - Strike'!W$2,Inputs!$L$15:$L$25))/12),0)</f>
        <v>0</v>
      </c>
      <c r="X24" s="405" t="n">
        <f aca="false">IFERROR(W24*(1+INDEX(Inputs!$O$15:$O$25,MATCH('Cash Flows - Strike'!X$2,Inputs!$L$15:$L$25))/12),0)</f>
        <v>0</v>
      </c>
      <c r="Y24" s="405" t="n">
        <f aca="false">IFERROR(X24*(1+INDEX(Inputs!$O$15:$O$25,MATCH('Cash Flows - Strike'!Y$2,Inputs!$L$15:$L$25))/12),0)</f>
        <v>0</v>
      </c>
      <c r="Z24" s="405" t="n">
        <f aca="false">IFERROR(Y24*(1+INDEX(Inputs!$O$15:$O$25,MATCH('Cash Flows - Strike'!Z$2,Inputs!$L$15:$L$25))/12),0)</f>
        <v>0</v>
      </c>
      <c r="AA24" s="405" t="n">
        <f aca="false">IFERROR(Z24*(1+INDEX(Inputs!$O$15:$O$25,MATCH('Cash Flows - Strike'!AA$2,Inputs!$L$15:$L$25))/12),0)</f>
        <v>0</v>
      </c>
      <c r="AB24" s="405" t="n">
        <f aca="false">IFERROR(AA24*(1+INDEX(Inputs!$O$15:$O$25,MATCH('Cash Flows - Strike'!AB$2,Inputs!$L$15:$L$25))/12),0)</f>
        <v>0</v>
      </c>
      <c r="AC24" s="405" t="n">
        <f aca="false">IFERROR(AB24*(1+INDEX(Inputs!$O$15:$O$25,MATCH('Cash Flows - Strike'!AC$2,Inputs!$L$15:$L$25))/12),0)</f>
        <v>0</v>
      </c>
      <c r="AD24" s="405" t="n">
        <f aca="false">IFERROR(AC24*(1+INDEX(Inputs!$O$15:$O$25,MATCH('Cash Flows - Strike'!AD$2,Inputs!$L$15:$L$25))/12),0)</f>
        <v>0</v>
      </c>
      <c r="AE24" s="405" t="n">
        <f aca="false">IFERROR(AD24*(1+INDEX(Inputs!$O$15:$O$25,MATCH('Cash Flows - Strike'!AE$2,Inputs!$L$15:$L$25))/12),0)</f>
        <v>0</v>
      </c>
      <c r="AF24" s="405" t="n">
        <f aca="false">IFERROR(AE24*(1+INDEX(Inputs!$O$15:$O$25,MATCH('Cash Flows - Strike'!AF$2,Inputs!$L$15:$L$25))/12),0)</f>
        <v>0</v>
      </c>
      <c r="AG24" s="405" t="n">
        <f aca="false">IFERROR(AF24*(1+INDEX(Inputs!$O$15:$O$25,MATCH('Cash Flows - Strike'!AG$2,Inputs!$L$15:$L$25))/12),0)</f>
        <v>0</v>
      </c>
      <c r="AH24" s="405" t="n">
        <f aca="false">IFERROR(AG24*(1+INDEX(Inputs!$O$15:$O$25,MATCH('Cash Flows - Strike'!AH$2,Inputs!$L$15:$L$25))/12),0)</f>
        <v>0</v>
      </c>
      <c r="AI24" s="405" t="n">
        <f aca="false">IFERROR(AH24*(1+INDEX(Inputs!$O$15:$O$25,MATCH('Cash Flows - Strike'!AI$2,Inputs!$L$15:$L$25))/12),0)</f>
        <v>0</v>
      </c>
      <c r="AJ24" s="405" t="n">
        <f aca="false">IFERROR(AI24*(1+INDEX(Inputs!$O$15:$O$25,MATCH('Cash Flows - Strike'!AJ$2,Inputs!$L$15:$L$25))/12),0)</f>
        <v>0</v>
      </c>
      <c r="AK24" s="405" t="n">
        <f aca="false">IFERROR(AJ24*(1+INDEX(Inputs!$O$15:$O$25,MATCH('Cash Flows - Strike'!AK$2,Inputs!$L$15:$L$25))/12),0)</f>
        <v>0</v>
      </c>
      <c r="AL24" s="405" t="n">
        <f aca="false">IFERROR(AK24*(1+INDEX(Inputs!$O$15:$O$25,MATCH('Cash Flows - Strike'!AL$2,Inputs!$L$15:$L$25))/12),0)</f>
        <v>0</v>
      </c>
      <c r="AM24" s="405" t="n">
        <f aca="false">IFERROR(AL24*(1+INDEX(Inputs!$O$15:$O$25,MATCH('Cash Flows - Strike'!AM$2,Inputs!$L$15:$L$25))/12),0)</f>
        <v>0</v>
      </c>
      <c r="AN24" s="405" t="n">
        <f aca="false">IFERROR(AM24*(1+INDEX(Inputs!$O$15:$O$25,MATCH('Cash Flows - Strike'!AN$2,Inputs!$L$15:$L$25))/12),0)</f>
        <v>0</v>
      </c>
      <c r="AO24" s="405" t="n">
        <f aca="false">IFERROR(AN24*(1+INDEX(Inputs!$O$15:$O$25,MATCH('Cash Flows - Strike'!AO$2,Inputs!$L$15:$L$25))/12),0)</f>
        <v>0</v>
      </c>
      <c r="AP24" s="405" t="n">
        <f aca="false">IFERROR(AO24*(1+INDEX(Inputs!$O$15:$O$25,MATCH('Cash Flows - Strike'!AP$2,Inputs!$L$15:$L$25))/12),0)</f>
        <v>0</v>
      </c>
      <c r="AQ24" s="405" t="n">
        <f aca="false">IFERROR(AP24*(1+INDEX(Inputs!$O$15:$O$25,MATCH('Cash Flows - Strike'!AQ$2,Inputs!$L$15:$L$25))/12),0)</f>
        <v>0</v>
      </c>
      <c r="AR24" s="405" t="n">
        <f aca="false">IFERROR(AQ24*(1+INDEX(Inputs!$O$15:$O$25,MATCH('Cash Flows - Strike'!AR$2,Inputs!$L$15:$L$25))/12),0)</f>
        <v>0</v>
      </c>
      <c r="AS24" s="405" t="n">
        <f aca="false">IFERROR(AR24*(1+INDEX(Inputs!$O$15:$O$25,MATCH('Cash Flows - Strike'!AS$2,Inputs!$L$15:$L$25))/12),0)</f>
        <v>0</v>
      </c>
      <c r="AT24" s="405" t="n">
        <f aca="false">IFERROR(AS24*(1+INDEX(Inputs!$O$15:$O$25,MATCH('Cash Flows - Strike'!AT$2,Inputs!$L$15:$L$25))/12),0)</f>
        <v>0</v>
      </c>
      <c r="AU24" s="405" t="n">
        <f aca="false">IFERROR(AT24*(1+INDEX(Inputs!$O$15:$O$25,MATCH('Cash Flows - Strike'!AU$2,Inputs!$L$15:$L$25))/12),0)</f>
        <v>0</v>
      </c>
      <c r="AV24" s="405" t="n">
        <f aca="false">IFERROR(AU24*(1+INDEX(Inputs!$O$15:$O$25,MATCH('Cash Flows - Strike'!AV$2,Inputs!$L$15:$L$25))/12),0)</f>
        <v>0</v>
      </c>
      <c r="AW24" s="405" t="n">
        <f aca="false">IFERROR(AV24*(1+INDEX(Inputs!$O$15:$O$25,MATCH('Cash Flows - Strike'!AW$2,Inputs!$L$15:$L$25))/12),0)</f>
        <v>0</v>
      </c>
      <c r="AX24" s="405" t="n">
        <f aca="false">IFERROR(AW24*(1+INDEX(Inputs!$O$15:$O$25,MATCH('Cash Flows - Strike'!AX$2,Inputs!$L$15:$L$25))/12),0)</f>
        <v>0</v>
      </c>
      <c r="AY24" s="405" t="n">
        <f aca="false">IFERROR(AX24*(1+INDEX(Inputs!$O$15:$O$25,MATCH('Cash Flows - Strike'!AY$2,Inputs!$L$15:$L$25))/12),0)</f>
        <v>0</v>
      </c>
      <c r="AZ24" s="405" t="n">
        <f aca="false">IFERROR(AY24*(1+INDEX(Inputs!$O$15:$O$25,MATCH('Cash Flows - Strike'!AZ$2,Inputs!$L$15:$L$25))/12),0)</f>
        <v>0</v>
      </c>
      <c r="BA24" s="405" t="n">
        <f aca="false">IFERROR(AZ24*(1+INDEX(Inputs!$O$15:$O$25,MATCH('Cash Flows - Strike'!BA$2,Inputs!$L$15:$L$25))/12),0)</f>
        <v>0</v>
      </c>
      <c r="BB24" s="405" t="n">
        <f aca="false">IFERROR(BA24*(1+INDEX(Inputs!$O$15:$O$25,MATCH('Cash Flows - Strike'!BB$2,Inputs!$L$15:$L$25))/12),0)</f>
        <v>0</v>
      </c>
      <c r="BC24" s="405" t="n">
        <f aca="false">IFERROR(BB24*(1+INDEX(Inputs!$O$15:$O$25,MATCH('Cash Flows - Strike'!BC$2,Inputs!$L$15:$L$25))/12),0)</f>
        <v>0</v>
      </c>
      <c r="BD24" s="405" t="n">
        <f aca="false">IFERROR(BC24*(1+INDEX(Inputs!$O$15:$O$25,MATCH('Cash Flows - Strike'!BD$2,Inputs!$L$15:$L$25))/12),0)</f>
        <v>0</v>
      </c>
      <c r="BE24" s="405" t="n">
        <f aca="false">IFERROR(BD24*(1+INDEX(Inputs!$O$15:$O$25,MATCH('Cash Flows - Strike'!BE$2,Inputs!$L$15:$L$25))/12),0)</f>
        <v>0</v>
      </c>
      <c r="BF24" s="405" t="n">
        <f aca="false">IFERROR(BE24*(1+INDEX(Inputs!$O$15:$O$25,MATCH('Cash Flows - Strike'!BF$2,Inputs!$L$15:$L$25))/12),0)</f>
        <v>0</v>
      </c>
      <c r="BG24" s="405" t="n">
        <f aca="false">IFERROR(BF24*(1+INDEX(Inputs!$O$15:$O$25,MATCH('Cash Flows - Strike'!BG$2,Inputs!$L$15:$L$25))/12),0)</f>
        <v>0</v>
      </c>
      <c r="BH24" s="405" t="n">
        <f aca="false">IFERROR(BG24*(1+INDEX(Inputs!$O$15:$O$25,MATCH('Cash Flows - Strike'!BH$2,Inputs!$L$15:$L$25))/12),0)</f>
        <v>0</v>
      </c>
      <c r="BI24" s="405" t="n">
        <f aca="false">IFERROR(BH24*(1+INDEX(Inputs!$O$15:$O$25,MATCH('Cash Flows - Strike'!BI$2,Inputs!$L$15:$L$25))/12),0)</f>
        <v>0</v>
      </c>
      <c r="BJ24" s="405" t="n">
        <f aca="false">IFERROR(BI24*(1+INDEX(Inputs!$O$15:$O$25,MATCH('Cash Flows - Strike'!BJ$2,Inputs!$L$15:$L$25))/12),0)</f>
        <v>0</v>
      </c>
      <c r="BK24" s="405" t="n">
        <f aca="false">IFERROR(BJ24*(1+INDEX(Inputs!$O$15:$O$25,MATCH('Cash Flows - Strike'!BK$2,Inputs!$L$15:$L$25))/12),0)</f>
        <v>0</v>
      </c>
      <c r="BL24" s="405" t="n">
        <f aca="false">IFERROR(BK24*(1+INDEX(Inputs!$O$15:$O$25,MATCH('Cash Flows - Strike'!BL$2,Inputs!$L$15:$L$25))/12),0)</f>
        <v>0</v>
      </c>
      <c r="BM24" s="405" t="n">
        <f aca="false">IFERROR(BL24*(1+INDEX(Inputs!$O$15:$O$25,MATCH('Cash Flows - Strike'!BM$2,Inputs!$L$15:$L$25))/12),0)</f>
        <v>0</v>
      </c>
      <c r="BN24" s="405" t="n">
        <f aca="false">IFERROR(BM24*(1+INDEX(Inputs!$O$15:$O$25,MATCH('Cash Flows - Strike'!BN$2,Inputs!$L$15:$L$25))/12),0)</f>
        <v>0</v>
      </c>
      <c r="BO24" s="405" t="n">
        <f aca="false">IFERROR(BN24*(1+INDEX(Inputs!$O$15:$O$25,MATCH('Cash Flows - Strike'!BO$2,Inputs!$L$15:$L$25))/12),0)</f>
        <v>0</v>
      </c>
      <c r="BP24" s="405" t="n">
        <f aca="false">IFERROR(BO24*(1+INDEX(Inputs!$O$15:$O$25,MATCH('Cash Flows - Strike'!BP$2,Inputs!$L$15:$L$25))/12),0)</f>
        <v>0</v>
      </c>
      <c r="BQ24" s="405" t="n">
        <f aca="false">IFERROR(BP24*(1+INDEX(Inputs!$O$15:$O$25,MATCH('Cash Flows - Strike'!BQ$2,Inputs!$L$15:$L$25))/12),0)</f>
        <v>0</v>
      </c>
      <c r="BR24" s="405" t="n">
        <f aca="false">IFERROR(BQ24*(1+INDEX(Inputs!$O$15:$O$25,MATCH('Cash Flows - Strike'!BR$2,Inputs!$L$15:$L$25))/12),0)</f>
        <v>0</v>
      </c>
      <c r="BS24" s="405" t="n">
        <f aca="false">IFERROR(BR24*(1+INDEX(Inputs!$O$15:$O$25,MATCH('Cash Flows - Strike'!BS$2,Inputs!$L$15:$L$25))/12),0)</f>
        <v>0</v>
      </c>
      <c r="BT24" s="405" t="n">
        <f aca="false">IFERROR(BS24*(1+INDEX(Inputs!$O$15:$O$25,MATCH('Cash Flows - Strike'!BT$2,Inputs!$L$15:$L$25))/12),0)</f>
        <v>0</v>
      </c>
      <c r="BU24" s="405" t="n">
        <f aca="false">IFERROR(BT24*(1+INDEX(Inputs!$O$15:$O$25,MATCH('Cash Flows - Strike'!BU$2,Inputs!$L$15:$L$25))/12),0)</f>
        <v>0</v>
      </c>
      <c r="BV24" s="405" t="n">
        <f aca="false">IFERROR(BU24*(1+INDEX(Inputs!$O$15:$O$25,MATCH('Cash Flows - Strike'!BV$2,Inputs!$L$15:$L$25))/12),0)</f>
        <v>0</v>
      </c>
      <c r="BW24" s="405" t="n">
        <f aca="false">IFERROR(BV24*(1+INDEX(Inputs!$O$15:$O$25,MATCH('Cash Flows - Strike'!BW$2,Inputs!$L$15:$L$25))/12),0)</f>
        <v>0</v>
      </c>
      <c r="BX24" s="405" t="n">
        <f aca="false">IFERROR(BW24*(1+INDEX(Inputs!$O$15:$O$25,MATCH('Cash Flows - Strike'!BX$2,Inputs!$L$15:$L$25))/12),0)</f>
        <v>0</v>
      </c>
      <c r="BY24" s="405" t="n">
        <f aca="false">IFERROR(BX24*(1+INDEX(Inputs!$O$15:$O$25,MATCH('Cash Flows - Strike'!BY$2,Inputs!$L$15:$L$25))/12),0)</f>
        <v>0</v>
      </c>
      <c r="BZ24" s="405" t="n">
        <f aca="false">IFERROR(BY24*(1+INDEX(Inputs!$O$15:$O$25,MATCH('Cash Flows - Strike'!BZ$2,Inputs!$L$15:$L$25))/12),0)</f>
        <v>0</v>
      </c>
      <c r="CA24" s="405" t="n">
        <f aca="false">IFERROR(BZ24*(1+INDEX(Inputs!$O$15:$O$25,MATCH('Cash Flows - Strike'!CA$2,Inputs!$L$15:$L$25))/12),0)</f>
        <v>0</v>
      </c>
      <c r="CB24" s="405" t="n">
        <f aca="false">IFERROR(CA24*(1+INDEX(Inputs!$O$15:$O$25,MATCH('Cash Flows - Strike'!CB$2,Inputs!$L$15:$L$25))/12),0)</f>
        <v>0</v>
      </c>
      <c r="CC24" s="405" t="n">
        <f aca="false">IFERROR(CB24*(1+INDEX(Inputs!$O$15:$O$25,MATCH('Cash Flows - Strike'!CC$2,Inputs!$L$15:$L$25))/12),0)</f>
        <v>0</v>
      </c>
      <c r="CD24" s="405" t="n">
        <f aca="false">IFERROR(CC24*(1+INDEX(Inputs!$O$15:$O$25,MATCH('Cash Flows - Strike'!CD$2,Inputs!$L$15:$L$25))/12),0)</f>
        <v>0</v>
      </c>
      <c r="CE24" s="405" t="n">
        <f aca="false">IFERROR(CD24*(1+INDEX(Inputs!$O$15:$O$25,MATCH('Cash Flows - Strike'!CE$2,Inputs!$L$15:$L$25))/12),0)</f>
        <v>0</v>
      </c>
      <c r="CF24" s="405" t="n">
        <f aca="false">IFERROR(CE24*(1+INDEX(Inputs!$O$15:$O$25,MATCH('Cash Flows - Strike'!CF$2,Inputs!$L$15:$L$25))/12),0)</f>
        <v>0</v>
      </c>
      <c r="CG24" s="405" t="n">
        <f aca="false">IFERROR(CF24*(1+INDEX(Inputs!$O$15:$O$25,MATCH('Cash Flows - Strike'!CG$2,Inputs!$L$15:$L$25))/12),0)</f>
        <v>0</v>
      </c>
      <c r="CH24" s="405" t="n">
        <f aca="false">IFERROR(CG24*(1+INDEX(Inputs!$O$15:$O$25,MATCH('Cash Flows - Strike'!CH$2,Inputs!$L$15:$L$25))/12),0)</f>
        <v>0</v>
      </c>
      <c r="CI24" s="405" t="n">
        <f aca="false">IFERROR(CH24*(1+INDEX(Inputs!$O$15:$O$25,MATCH('Cash Flows - Strike'!CI$2,Inputs!$L$15:$L$25))/12),0)</f>
        <v>0</v>
      </c>
      <c r="CJ24" s="405" t="n">
        <f aca="false">IFERROR(CI24*(1+INDEX(Inputs!$O$15:$O$25,MATCH('Cash Flows - Strike'!CJ$2,Inputs!$L$15:$L$25))/12),0)</f>
        <v>0</v>
      </c>
      <c r="CK24" s="405" t="n">
        <f aca="false">IFERROR(CJ24*(1+INDEX(Inputs!$O$15:$O$25,MATCH('Cash Flows - Strike'!CK$2,Inputs!$L$15:$L$25))/12),0)</f>
        <v>0</v>
      </c>
      <c r="CL24" s="405" t="n">
        <f aca="false">IFERROR(CK24*(1+INDEX(Inputs!$O$15:$O$25,MATCH('Cash Flows - Strike'!CL$2,Inputs!$L$15:$L$25))/12),0)</f>
        <v>0</v>
      </c>
      <c r="CM24" s="405" t="n">
        <f aca="false">IFERROR(CL24*(1+INDEX(Inputs!$O$15:$O$25,MATCH('Cash Flows - Strike'!CM$2,Inputs!$L$15:$L$25))/12),0)</f>
        <v>0</v>
      </c>
      <c r="CN24" s="405" t="n">
        <f aca="false">IFERROR(CM24*(1+INDEX(Inputs!$O$15:$O$25,MATCH('Cash Flows - Strike'!CN$2,Inputs!$L$15:$L$25))/12),0)</f>
        <v>0</v>
      </c>
      <c r="CO24" s="405" t="n">
        <f aca="false">IFERROR(CN24*(1+INDEX(Inputs!$O$15:$O$25,MATCH('Cash Flows - Strike'!CO$2,Inputs!$L$15:$L$25))/12),0)</f>
        <v>0</v>
      </c>
      <c r="CP24" s="405" t="n">
        <f aca="false">IFERROR(CO24*(1+INDEX(Inputs!$O$15:$O$25,MATCH('Cash Flows - Strike'!CP$2,Inputs!$L$15:$L$25))/12),0)</f>
        <v>0</v>
      </c>
      <c r="CQ24" s="405" t="n">
        <f aca="false">IFERROR(CP24*(1+INDEX(Inputs!$O$15:$O$25,MATCH('Cash Flows - Strike'!CQ$2,Inputs!$L$15:$L$25))/12),0)</f>
        <v>0</v>
      </c>
      <c r="CR24" s="405" t="n">
        <f aca="false">IFERROR(CQ24*(1+INDEX(Inputs!$O$15:$O$25,MATCH('Cash Flows - Strike'!CR$2,Inputs!$L$15:$L$25))/12),0)</f>
        <v>0</v>
      </c>
      <c r="CS24" s="405" t="n">
        <f aca="false">IFERROR(CR24*(1+INDEX(Inputs!$O$15:$O$25,MATCH('Cash Flows - Strike'!CS$2,Inputs!$L$15:$L$25))/12),0)</f>
        <v>0</v>
      </c>
      <c r="CT24" s="405" t="n">
        <f aca="false">IFERROR(CS24*(1+INDEX(Inputs!$O$15:$O$25,MATCH('Cash Flows - Strike'!CT$2,Inputs!$L$15:$L$25))/12),0)</f>
        <v>0</v>
      </c>
      <c r="CU24" s="405" t="n">
        <f aca="false">IFERROR(CT24*(1+INDEX(Inputs!$O$15:$O$25,MATCH('Cash Flows - Strike'!CU$2,Inputs!$L$15:$L$25))/12),0)</f>
        <v>0</v>
      </c>
      <c r="CV24" s="405" t="n">
        <f aca="false">IFERROR(CU24*(1+INDEX(Inputs!$O$15:$O$25,MATCH('Cash Flows - Strike'!CV$2,Inputs!$L$15:$L$25))/12),0)</f>
        <v>0</v>
      </c>
      <c r="CW24" s="405" t="n">
        <f aca="false">IFERROR(CV24*(1+INDEX(Inputs!$O$15:$O$25,MATCH('Cash Flows - Strike'!CW$2,Inputs!$L$15:$L$25))/12),0)</f>
        <v>0</v>
      </c>
      <c r="CX24" s="405" t="n">
        <f aca="false">IFERROR(CW24*(1+INDEX(Inputs!$O$15:$O$25,MATCH('Cash Flows - Strike'!CX$2,Inputs!$L$15:$L$25))/12),0)</f>
        <v>0</v>
      </c>
      <c r="CY24" s="405" t="n">
        <f aca="false">IFERROR(CX24*(1+INDEX(Inputs!$O$15:$O$25,MATCH('Cash Flows - Strike'!CY$2,Inputs!$L$15:$L$25))/12),0)</f>
        <v>0</v>
      </c>
      <c r="CZ24" s="405" t="n">
        <f aca="false">IFERROR(CY24*(1+INDEX(Inputs!$O$15:$O$25,MATCH('Cash Flows - Strike'!CZ$2,Inputs!$L$15:$L$25))/12),0)</f>
        <v>0</v>
      </c>
      <c r="DA24" s="405" t="n">
        <f aca="false">IFERROR(CZ24*(1+INDEX(Inputs!$O$15:$O$25,MATCH('Cash Flows - Strike'!DA$2,Inputs!$L$15:$L$25))/12),0)</f>
        <v>0</v>
      </c>
      <c r="DB24" s="405" t="n">
        <f aca="false">IFERROR(DA24*(1+INDEX(Inputs!$O$15:$O$25,MATCH('Cash Flows - Strike'!DB$2,Inputs!$L$15:$L$25))/12),0)</f>
        <v>0</v>
      </c>
      <c r="DC24" s="405" t="n">
        <f aca="false">IFERROR(DB24*(1+INDEX(Inputs!$O$15:$O$25,MATCH('Cash Flows - Strike'!DC$2,Inputs!$L$15:$L$25))/12),0)</f>
        <v>0</v>
      </c>
      <c r="DD24" s="405" t="n">
        <f aca="false">IFERROR(DC24*(1+INDEX(Inputs!$O$15:$O$25,MATCH('Cash Flows - Strike'!DD$2,Inputs!$L$15:$L$25))/12),0)</f>
        <v>0</v>
      </c>
      <c r="DE24" s="405" t="n">
        <f aca="false">IFERROR(DD24*(1+INDEX(Inputs!$O$15:$O$25,MATCH('Cash Flows - Strike'!DE$2,Inputs!$L$15:$L$25))/12),0)</f>
        <v>0</v>
      </c>
      <c r="DF24" s="405" t="n">
        <f aca="false">IFERROR(DE24*(1+INDEX(Inputs!$O$15:$O$25,MATCH('Cash Flows - Strike'!DF$2,Inputs!$L$15:$L$25))/12),0)</f>
        <v>0</v>
      </c>
      <c r="DG24" s="405" t="n">
        <f aca="false">IFERROR(DF24*(1+INDEX(Inputs!$O$15:$O$25,MATCH('Cash Flows - Strike'!DG$2,Inputs!$L$15:$L$25))/12),0)</f>
        <v>0</v>
      </c>
      <c r="DH24" s="405" t="n">
        <f aca="false">IFERROR(DG24*(1+INDEX(Inputs!$O$15:$O$25,MATCH('Cash Flows - Strike'!DH$2,Inputs!$L$15:$L$25))/12),0)</f>
        <v>0</v>
      </c>
      <c r="DI24" s="405" t="n">
        <f aca="false">IFERROR(DH24*(1+INDEX(Inputs!$O$15:$O$25,MATCH('Cash Flows - Strike'!DI$2,Inputs!$L$15:$L$25))/12),0)</f>
        <v>0</v>
      </c>
      <c r="DJ24" s="405" t="n">
        <f aca="false">IFERROR(DI24*(1+INDEX(Inputs!$O$15:$O$25,MATCH('Cash Flows - Strike'!DJ$2,Inputs!$L$15:$L$25))/12),0)</f>
        <v>0</v>
      </c>
      <c r="DK24" s="405" t="n">
        <f aca="false">IFERROR(DJ24*(1+INDEX(Inputs!$O$15:$O$25,MATCH('Cash Flows - Strike'!DK$2,Inputs!$L$15:$L$25))/12),0)</f>
        <v>0</v>
      </c>
      <c r="DL24" s="405" t="n">
        <f aca="false">IFERROR(DK24*(1+INDEX(Inputs!$O$15:$O$25,MATCH('Cash Flows - Strike'!DL$2,Inputs!$L$15:$L$25))/12),0)</f>
        <v>0</v>
      </c>
      <c r="DM24" s="405" t="n">
        <f aca="false">IFERROR(DL24*(1+INDEX(Inputs!$O$15:$O$25,MATCH('Cash Flows - Strike'!DM$2,Inputs!$L$15:$L$25))/12),0)</f>
        <v>0</v>
      </c>
      <c r="DN24" s="405" t="n">
        <f aca="false">IFERROR(DM24*(1+INDEX(Inputs!$O$15:$O$25,MATCH('Cash Flows - Strike'!DN$2,Inputs!$L$15:$L$25))/12),0)</f>
        <v>0</v>
      </c>
      <c r="DO24" s="405" t="n">
        <f aca="false">IFERROR(DN24*(1+INDEX(Inputs!$O$15:$O$25,MATCH('Cash Flows - Strike'!DO$2,Inputs!$L$15:$L$25))/12),0)</f>
        <v>0</v>
      </c>
      <c r="DP24" s="405" t="n">
        <f aca="false">IFERROR(DO24*(1+INDEX(Inputs!$O$15:$O$25,MATCH('Cash Flows - Strike'!DP$2,Inputs!$L$15:$L$25))/12),0)</f>
        <v>0</v>
      </c>
      <c r="DQ24" s="405" t="n">
        <f aca="false">IFERROR(DP24*(1+INDEX(Inputs!$O$15:$O$25,MATCH('Cash Flows - Strike'!DQ$2,Inputs!$L$15:$L$25))/12),0)</f>
        <v>0</v>
      </c>
      <c r="DR24" s="405" t="n">
        <f aca="false">IFERROR(DQ24*(1+INDEX(Inputs!$O$15:$O$25,MATCH('Cash Flows - Strike'!DR$2,Inputs!$L$15:$L$25))/12),0)</f>
        <v>0</v>
      </c>
      <c r="DS24" s="405" t="n">
        <f aca="false">IFERROR(DR24*(1+INDEX(Inputs!$O$15:$O$25,MATCH('Cash Flows - Strike'!DS$2,Inputs!$L$15:$L$25))/12),0)</f>
        <v>0</v>
      </c>
      <c r="DT24" s="405" t="n">
        <f aca="false">IFERROR(DS24*(1+INDEX(Inputs!$O$15:$O$25,MATCH('Cash Flows - Strike'!DT$2,Inputs!$L$15:$L$25))/12),0)</f>
        <v>0</v>
      </c>
      <c r="DU24" s="405" t="n">
        <f aca="false">IFERROR(DT24*(1+INDEX(Inputs!$O$15:$O$25,MATCH('Cash Flows - Strike'!DU$2,Inputs!$L$15:$L$25))/12),0)</f>
        <v>0</v>
      </c>
      <c r="DV24" s="405" t="n">
        <f aca="false">IFERROR(DU24*(1+INDEX(Inputs!$O$15:$O$25,MATCH('Cash Flows - Strike'!DV$2,Inputs!$L$15:$L$25))/12),0)</f>
        <v>0</v>
      </c>
      <c r="DW24" s="405" t="n">
        <f aca="false">IFERROR(DV24*(1+INDEX(Inputs!$O$15:$O$25,MATCH('Cash Flows - Strike'!DW$2,Inputs!$L$15:$L$25))/12),0)</f>
        <v>0</v>
      </c>
      <c r="DX24" s="405" t="n">
        <f aca="false">IFERROR(DW24*(1+INDEX(Inputs!$O$15:$O$25,MATCH('Cash Flows - Strike'!DX$2,Inputs!$L$15:$L$25))/12),0)</f>
        <v>0</v>
      </c>
      <c r="DY24" s="405" t="n">
        <f aca="false">IFERROR(DX24*(1+INDEX(Inputs!$O$15:$O$25,MATCH('Cash Flows - Strike'!DY$2,Inputs!$L$15:$L$25))/12),0)</f>
        <v>0</v>
      </c>
      <c r="DZ24" s="405" t="n">
        <f aca="false">IFERROR(DY24*(1+INDEX(Inputs!$O$15:$O$25,MATCH('Cash Flows - Strike'!DZ$2,Inputs!$L$15:$L$25))/12),0)</f>
        <v>0</v>
      </c>
      <c r="EA24" s="405" t="n">
        <f aca="false">IFERROR(DZ24*(1+INDEX(Inputs!$O$15:$O$25,MATCH('Cash Flows - Strike'!EA$2,Inputs!$L$15:$L$25))/12),0)</f>
        <v>0</v>
      </c>
      <c r="EB24" s="405" t="n">
        <f aca="false">IFERROR(EA24*(1+INDEX(Inputs!$O$15:$O$25,MATCH('Cash Flows - Strike'!EB$2,Inputs!$L$15:$L$25))/12),0)</f>
        <v>0</v>
      </c>
      <c r="EC24" s="405" t="n">
        <f aca="false">IFERROR(EB24*(1+INDEX(Inputs!$O$15:$O$25,MATCH('Cash Flows - Strike'!EC$2,Inputs!$L$15:$L$25))/12),0)</f>
        <v>0</v>
      </c>
      <c r="ED24" s="405" t="n">
        <f aca="false">IFERROR(EC24*(1+INDEX(Inputs!$O$15:$O$25,MATCH('Cash Flows - Strike'!ED$2,Inputs!$L$15:$L$25))/12),0)</f>
        <v>0</v>
      </c>
      <c r="EE24" s="405" t="n">
        <f aca="false">IFERROR(ED24*(1+INDEX(Inputs!$O$15:$O$25,MATCH('Cash Flows - Strike'!EE$2,Inputs!$L$15:$L$25))/12),0)</f>
        <v>0</v>
      </c>
      <c r="EF24" s="405" t="n">
        <f aca="false">IFERROR(EE24*(1+INDEX(Inputs!$O$15:$O$25,MATCH('Cash Flows - Strike'!EF$2,Inputs!$L$15:$L$25))/12),0)</f>
        <v>0</v>
      </c>
      <c r="EG24" s="405" t="n">
        <f aca="false">IFERROR(EF24*(1+INDEX(Inputs!$O$15:$O$25,MATCH('Cash Flows - Strike'!EG$2,Inputs!$L$15:$L$25))/12),0)</f>
        <v>0</v>
      </c>
      <c r="EH24" s="405" t="n">
        <f aca="false">IFERROR(EG24*(1+INDEX(Inputs!$O$15:$O$25,MATCH('Cash Flows - Strike'!EH$2,Inputs!$L$15:$L$25))/12),0)</f>
        <v>0</v>
      </c>
      <c r="EI24" s="405" t="n">
        <f aca="false">IFERROR(EH24*(1+INDEX(Inputs!$O$15:$O$25,MATCH('Cash Flows - Strike'!EI$2,Inputs!$L$15:$L$25))/12),0)</f>
        <v>0</v>
      </c>
      <c r="EJ24" s="405" t="n">
        <f aca="false">IFERROR(EI24*(1+INDEX(Inputs!$O$15:$O$25,MATCH('Cash Flows - Strike'!EJ$2,Inputs!$L$15:$L$25))/12),0)</f>
        <v>0</v>
      </c>
      <c r="EK24" s="405" t="n">
        <f aca="false">IFERROR(EJ24*(1+INDEX(Inputs!$O$15:$O$25,MATCH('Cash Flows - Strike'!EK$2,Inputs!$L$15:$L$25))/12),0)</f>
        <v>0</v>
      </c>
      <c r="EL24" s="405" t="n">
        <f aca="false">IFERROR(EK24*(1+INDEX(Inputs!$O$15:$O$25,MATCH('Cash Flows - Strike'!EL$2,Inputs!$L$15:$L$25))/12),0)</f>
        <v>0</v>
      </c>
      <c r="EM24" s="405" t="n">
        <f aca="false">IFERROR(EL24*(1+INDEX(Inputs!$O$15:$O$25,MATCH('Cash Flows - Strike'!EM$2,Inputs!$L$15:$L$25))/12),0)</f>
        <v>0</v>
      </c>
      <c r="EN24" s="405" t="n">
        <f aca="false">IFERROR(EM24*(1+INDEX(Inputs!$O$15:$O$25,MATCH('Cash Flows - Strike'!EN$2,Inputs!$L$15:$L$25))/12),0)</f>
        <v>0</v>
      </c>
      <c r="EO24" s="405" t="n">
        <f aca="false">IFERROR(EN24*(1+INDEX(Inputs!$O$15:$O$25,MATCH('Cash Flows - Strike'!EO$2,Inputs!$L$15:$L$25))/12),0)</f>
        <v>0</v>
      </c>
      <c r="EP24" s="405" t="n">
        <f aca="false">IFERROR(EO24*(1+INDEX(Inputs!$O$15:$O$25,MATCH('Cash Flows - Strike'!EP$2,Inputs!$L$15:$L$25))/12),0)</f>
        <v>0</v>
      </c>
      <c r="EQ24" s="405" t="n">
        <f aca="false">IFERROR(EP24*(1+INDEX(Inputs!$O$15:$O$25,MATCH('Cash Flows - Strike'!EQ$2,Inputs!$L$15:$L$25))/12),0)</f>
        <v>0</v>
      </c>
      <c r="ER24" s="405" t="n">
        <f aca="false">IFERROR(EQ24*(1+INDEX(Inputs!$O$15:$O$25,MATCH('Cash Flows - Strike'!ER$2,Inputs!$L$15:$L$25))/12),0)</f>
        <v>0</v>
      </c>
      <c r="ES24" s="405" t="n">
        <f aca="false">IFERROR(ER24*(1+INDEX(Inputs!$O$15:$O$25,MATCH('Cash Flows - Strike'!ES$2,Inputs!$L$15:$L$25))/12),0)</f>
        <v>0</v>
      </c>
      <c r="ET24" s="405" t="n">
        <f aca="false">IFERROR(ES24*(1+INDEX(Inputs!$O$15:$O$25,MATCH('Cash Flows - Strike'!ET$2,Inputs!$L$15:$L$25))/12),0)</f>
        <v>0</v>
      </c>
      <c r="EU24" s="405" t="n">
        <f aca="false">IFERROR(ET24*(1+INDEX(Inputs!$O$15:$O$25,MATCH('Cash Flows - Strike'!EU$2,Inputs!$L$15:$L$25))/12),0)</f>
        <v>0</v>
      </c>
      <c r="EV24" s="405" t="n">
        <f aca="false">IFERROR(EU24*(1+INDEX(Inputs!$O$15:$O$25,MATCH('Cash Flows - Strike'!EV$2,Inputs!$L$15:$L$25))/12),0)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222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223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0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Strike'!V$2,Inputs!$L$15:$L$25))/12),0)</f>
        <v>0</v>
      </c>
      <c r="W28" s="383" t="n">
        <f aca="false">IFERROR(V28*(1+INDEX(Inputs!$P$15:$P$25,MATCH('Cash Flows - Strike'!W$2,Inputs!$L$15:$L$25))/12),0)</f>
        <v>0</v>
      </c>
      <c r="X28" s="383" t="n">
        <f aca="false">IFERROR(W28*(1+INDEX(Inputs!$P$15:$P$25,MATCH('Cash Flows - Strike'!X$2,Inputs!$L$15:$L$25))/12),0)</f>
        <v>0</v>
      </c>
      <c r="Y28" s="383" t="n">
        <f aca="false">IFERROR(X28*(1+INDEX(Inputs!$P$15:$P$25,MATCH('Cash Flows - Strike'!Y$2,Inputs!$L$15:$L$25))/12),0)</f>
        <v>0</v>
      </c>
      <c r="Z28" s="383" t="n">
        <f aca="false">IFERROR(Y28*(1+INDEX(Inputs!$P$15:$P$25,MATCH('Cash Flows - Strike'!Z$2,Inputs!$L$15:$L$25))/12),0)</f>
        <v>0</v>
      </c>
      <c r="AA28" s="383" t="n">
        <f aca="false">IFERROR(Z28*(1+INDEX(Inputs!$P$15:$P$25,MATCH('Cash Flows - Strike'!AA$2,Inputs!$L$15:$L$25))/12),0)</f>
        <v>0</v>
      </c>
      <c r="AB28" s="383" t="n">
        <f aca="false">IFERROR(AA28*(1+INDEX(Inputs!$P$15:$P$25,MATCH('Cash Flows - Strike'!AB$2,Inputs!$L$15:$L$25))/12),0)</f>
        <v>0</v>
      </c>
      <c r="AC28" s="383" t="n">
        <f aca="false">IFERROR(AB28*(1+INDEX(Inputs!$P$15:$P$25,MATCH('Cash Flows - Strike'!AC$2,Inputs!$L$15:$L$25))/12),0)</f>
        <v>0</v>
      </c>
      <c r="AD28" s="383" t="n">
        <f aca="false">IFERROR(AC28*(1+INDEX(Inputs!$P$15:$P$25,MATCH('Cash Flows - Strike'!AD$2,Inputs!$L$15:$L$25))/12),0)</f>
        <v>0</v>
      </c>
      <c r="AE28" s="383" t="n">
        <f aca="false">IFERROR(AD28*(1+INDEX(Inputs!$P$15:$P$25,MATCH('Cash Flows - Strike'!AE$2,Inputs!$L$15:$L$25))/12),0)</f>
        <v>0</v>
      </c>
      <c r="AF28" s="383" t="n">
        <f aca="false">IFERROR(AE28*(1+INDEX(Inputs!$P$15:$P$25,MATCH('Cash Flows - Strike'!AF$2,Inputs!$L$15:$L$25))/12),0)</f>
        <v>0</v>
      </c>
      <c r="AG28" s="383" t="n">
        <f aca="false">IFERROR(AF28*(1+INDEX(Inputs!$P$15:$P$25,MATCH('Cash Flows - Strike'!AG$2,Inputs!$L$15:$L$25))/12),0)</f>
        <v>0</v>
      </c>
      <c r="AH28" s="383" t="n">
        <f aca="false">IFERROR(AG28*(1+INDEX(Inputs!$P$15:$P$25,MATCH('Cash Flows - Strike'!AH$2,Inputs!$L$15:$L$25))/12),0)</f>
        <v>0</v>
      </c>
      <c r="AI28" s="383" t="n">
        <f aca="false">IFERROR(AH28*(1+INDEX(Inputs!$P$15:$P$25,MATCH('Cash Flows - Strike'!AI$2,Inputs!$L$15:$L$25))/12),0)</f>
        <v>0</v>
      </c>
      <c r="AJ28" s="383" t="n">
        <f aca="false">IFERROR(AI28*(1+INDEX(Inputs!$P$15:$P$25,MATCH('Cash Flows - Strike'!AJ$2,Inputs!$L$15:$L$25))/12),0)</f>
        <v>0</v>
      </c>
      <c r="AK28" s="383" t="n">
        <f aca="false">IFERROR(AJ28*(1+INDEX(Inputs!$P$15:$P$25,MATCH('Cash Flows - Strike'!AK$2,Inputs!$L$15:$L$25))/12),0)</f>
        <v>0</v>
      </c>
      <c r="AL28" s="383" t="n">
        <f aca="false">IFERROR(AK28*(1+INDEX(Inputs!$P$15:$P$25,MATCH('Cash Flows - Strike'!AL$2,Inputs!$L$15:$L$25))/12),0)</f>
        <v>0</v>
      </c>
      <c r="AM28" s="383" t="n">
        <f aca="false">IFERROR(AL28*(1+INDEX(Inputs!$P$15:$P$25,MATCH('Cash Flows - Strike'!AM$2,Inputs!$L$15:$L$25))/12),0)</f>
        <v>0</v>
      </c>
      <c r="AN28" s="383" t="n">
        <f aca="false">IFERROR(AM28*(1+INDEX(Inputs!$P$15:$P$25,MATCH('Cash Flows - Strike'!AN$2,Inputs!$L$15:$L$25))/12),0)</f>
        <v>0</v>
      </c>
      <c r="AO28" s="383" t="n">
        <f aca="false">IFERROR(AN28*(1+INDEX(Inputs!$P$15:$P$25,MATCH('Cash Flows - Strike'!AO$2,Inputs!$L$15:$L$25))/12),0)</f>
        <v>0</v>
      </c>
      <c r="AP28" s="383" t="n">
        <f aca="false">IFERROR(AO28*(1+INDEX(Inputs!$P$15:$P$25,MATCH('Cash Flows - Strike'!AP$2,Inputs!$L$15:$L$25))/12),0)</f>
        <v>0</v>
      </c>
      <c r="AQ28" s="383" t="n">
        <f aca="false">IFERROR(AP28*(1+INDEX(Inputs!$P$15:$P$25,MATCH('Cash Flows - Strike'!AQ$2,Inputs!$L$15:$L$25))/12),0)</f>
        <v>0</v>
      </c>
      <c r="AR28" s="383" t="n">
        <f aca="false">IFERROR(AQ28*(1+INDEX(Inputs!$P$15:$P$25,MATCH('Cash Flows - Strike'!AR$2,Inputs!$L$15:$L$25))/12),0)</f>
        <v>0</v>
      </c>
      <c r="AS28" s="383" t="n">
        <f aca="false">IFERROR(AR28*(1+INDEX(Inputs!$P$15:$P$25,MATCH('Cash Flows - Strike'!AS$2,Inputs!$L$15:$L$25))/12),0)</f>
        <v>0</v>
      </c>
      <c r="AT28" s="383" t="n">
        <f aca="false">IFERROR(AS28*(1+INDEX(Inputs!$P$15:$P$25,MATCH('Cash Flows - Strike'!AT$2,Inputs!$L$15:$L$25))/12),0)</f>
        <v>0</v>
      </c>
      <c r="AU28" s="383" t="n">
        <f aca="false">IFERROR(AT28*(1+INDEX(Inputs!$P$15:$P$25,MATCH('Cash Flows - Strike'!AU$2,Inputs!$L$15:$L$25))/12),0)</f>
        <v>0</v>
      </c>
      <c r="AV28" s="383" t="n">
        <f aca="false">IFERROR(AU28*(1+INDEX(Inputs!$P$15:$P$25,MATCH('Cash Flows - Strike'!AV$2,Inputs!$L$15:$L$25))/12),0)</f>
        <v>0</v>
      </c>
      <c r="AW28" s="383" t="n">
        <f aca="false">IFERROR(AV28*(1+INDEX(Inputs!$P$15:$P$25,MATCH('Cash Flows - Strike'!AW$2,Inputs!$L$15:$L$25))/12),0)</f>
        <v>0</v>
      </c>
      <c r="AX28" s="383" t="n">
        <f aca="false">IFERROR(AW28*(1+INDEX(Inputs!$P$15:$P$25,MATCH('Cash Flows - Strike'!AX$2,Inputs!$L$15:$L$25))/12),0)</f>
        <v>0</v>
      </c>
      <c r="AY28" s="383" t="n">
        <f aca="false">IFERROR(AX28*(1+INDEX(Inputs!$P$15:$P$25,MATCH('Cash Flows - Strike'!AY$2,Inputs!$L$15:$L$25))/12),0)</f>
        <v>0</v>
      </c>
      <c r="AZ28" s="383" t="n">
        <f aca="false">IFERROR(AY28*(1+INDEX(Inputs!$P$15:$P$25,MATCH('Cash Flows - Strike'!AZ$2,Inputs!$L$15:$L$25))/12),0)</f>
        <v>0</v>
      </c>
      <c r="BA28" s="383" t="n">
        <f aca="false">IFERROR(AZ28*(1+INDEX(Inputs!$P$15:$P$25,MATCH('Cash Flows - Strike'!BA$2,Inputs!$L$15:$L$25))/12),0)</f>
        <v>0</v>
      </c>
      <c r="BB28" s="383" t="n">
        <f aca="false">IFERROR(BA28*(1+INDEX(Inputs!$P$15:$P$25,MATCH('Cash Flows - Strike'!BB$2,Inputs!$L$15:$L$25))/12),0)</f>
        <v>0</v>
      </c>
      <c r="BC28" s="383" t="n">
        <f aca="false">IFERROR(BB28*(1+INDEX(Inputs!$P$15:$P$25,MATCH('Cash Flows - Strike'!BC$2,Inputs!$L$15:$L$25))/12),0)</f>
        <v>0</v>
      </c>
      <c r="BD28" s="383" t="n">
        <f aca="false">IFERROR(BC28*(1+INDEX(Inputs!$P$15:$P$25,MATCH('Cash Flows - Strike'!BD$2,Inputs!$L$15:$L$25))/12),0)</f>
        <v>0</v>
      </c>
      <c r="BE28" s="383" t="n">
        <f aca="false">IFERROR(BD28*(1+INDEX(Inputs!$P$15:$P$25,MATCH('Cash Flows - Strike'!BE$2,Inputs!$L$15:$L$25))/12),0)</f>
        <v>0</v>
      </c>
      <c r="BF28" s="383" t="n">
        <f aca="false">IFERROR(BE28*(1+INDEX(Inputs!$P$15:$P$25,MATCH('Cash Flows - Strike'!BF$2,Inputs!$L$15:$L$25))/12),0)</f>
        <v>0</v>
      </c>
      <c r="BG28" s="383" t="n">
        <f aca="false">IFERROR(BF28*(1+INDEX(Inputs!$P$15:$P$25,MATCH('Cash Flows - Strike'!BG$2,Inputs!$L$15:$L$25))/12),0)</f>
        <v>0</v>
      </c>
      <c r="BH28" s="383" t="n">
        <f aca="false">IFERROR(BG28*(1+INDEX(Inputs!$P$15:$P$25,MATCH('Cash Flows - Strike'!BH$2,Inputs!$L$15:$L$25))/12),0)</f>
        <v>0</v>
      </c>
      <c r="BI28" s="383" t="n">
        <f aca="false">IFERROR(BH28*(1+INDEX(Inputs!$P$15:$P$25,MATCH('Cash Flows - Strike'!BI$2,Inputs!$L$15:$L$25))/12),0)</f>
        <v>0</v>
      </c>
      <c r="BJ28" s="383" t="n">
        <f aca="false">IFERROR(BI28*(1+INDEX(Inputs!$P$15:$P$25,MATCH('Cash Flows - Strike'!BJ$2,Inputs!$L$15:$L$25))/12),0)</f>
        <v>0</v>
      </c>
      <c r="BK28" s="383" t="n">
        <f aca="false">IFERROR(BJ28*(1+INDEX(Inputs!$P$15:$P$25,MATCH('Cash Flows - Strike'!BK$2,Inputs!$L$15:$L$25))/12),0)</f>
        <v>0</v>
      </c>
      <c r="BL28" s="383" t="n">
        <f aca="false">IFERROR(BK28*(1+INDEX(Inputs!$P$15:$P$25,MATCH('Cash Flows - Strike'!BL$2,Inputs!$L$15:$L$25))/12),0)</f>
        <v>0</v>
      </c>
      <c r="BM28" s="383" t="n">
        <f aca="false">IFERROR(BL28*(1+INDEX(Inputs!$P$15:$P$25,MATCH('Cash Flows - Strike'!BM$2,Inputs!$L$15:$L$25))/12),0)</f>
        <v>0</v>
      </c>
      <c r="BN28" s="383" t="n">
        <f aca="false">IFERROR(BM28*(1+INDEX(Inputs!$P$15:$P$25,MATCH('Cash Flows - Strike'!BN$2,Inputs!$L$15:$L$25))/12),0)</f>
        <v>0</v>
      </c>
      <c r="BO28" s="383" t="n">
        <f aca="false">IFERROR(BN28*(1+INDEX(Inputs!$P$15:$P$25,MATCH('Cash Flows - Strike'!BO$2,Inputs!$L$15:$L$25))/12),0)</f>
        <v>0</v>
      </c>
      <c r="BP28" s="383" t="n">
        <f aca="false">IFERROR(BO28*(1+INDEX(Inputs!$P$15:$P$25,MATCH('Cash Flows - Strike'!BP$2,Inputs!$L$15:$L$25))/12),0)</f>
        <v>0</v>
      </c>
      <c r="BQ28" s="383" t="n">
        <f aca="false">IFERROR(BP28*(1+INDEX(Inputs!$P$15:$P$25,MATCH('Cash Flows - Strike'!BQ$2,Inputs!$L$15:$L$25))/12),0)</f>
        <v>0</v>
      </c>
      <c r="BR28" s="383" t="n">
        <f aca="false">IFERROR(BQ28*(1+INDEX(Inputs!$P$15:$P$25,MATCH('Cash Flows - Strike'!BR$2,Inputs!$L$15:$L$25))/12),0)</f>
        <v>0</v>
      </c>
      <c r="BS28" s="383" t="n">
        <f aca="false">IFERROR(BR28*(1+INDEX(Inputs!$P$15:$P$25,MATCH('Cash Flows - Strike'!BS$2,Inputs!$L$15:$L$25))/12),0)</f>
        <v>0</v>
      </c>
      <c r="BT28" s="383" t="n">
        <f aca="false">IFERROR(BS28*(1+INDEX(Inputs!$P$15:$P$25,MATCH('Cash Flows - Strike'!BT$2,Inputs!$L$15:$L$25))/12),0)</f>
        <v>0</v>
      </c>
      <c r="BU28" s="383" t="n">
        <f aca="false">IFERROR(BT28*(1+INDEX(Inputs!$P$15:$P$25,MATCH('Cash Flows - Strike'!BU$2,Inputs!$L$15:$L$25))/12),0)</f>
        <v>0</v>
      </c>
      <c r="BV28" s="383" t="n">
        <f aca="false">IFERROR(BU28*(1+INDEX(Inputs!$P$15:$P$25,MATCH('Cash Flows - Strike'!BV$2,Inputs!$L$15:$L$25))/12),0)</f>
        <v>0</v>
      </c>
      <c r="BW28" s="383" t="n">
        <f aca="false">IFERROR(BV28*(1+INDEX(Inputs!$P$15:$P$25,MATCH('Cash Flows - Strike'!BW$2,Inputs!$L$15:$L$25))/12),0)</f>
        <v>0</v>
      </c>
      <c r="BX28" s="383" t="n">
        <f aca="false">IFERROR(BW28*(1+INDEX(Inputs!$P$15:$P$25,MATCH('Cash Flows - Strike'!BX$2,Inputs!$L$15:$L$25))/12),0)</f>
        <v>0</v>
      </c>
      <c r="BY28" s="383" t="n">
        <f aca="false">IFERROR(BX28*(1+INDEX(Inputs!$P$15:$P$25,MATCH('Cash Flows - Strike'!BY$2,Inputs!$L$15:$L$25))/12),0)</f>
        <v>0</v>
      </c>
      <c r="BZ28" s="383" t="n">
        <f aca="false">IFERROR(BY28*(1+INDEX(Inputs!$P$15:$P$25,MATCH('Cash Flows - Strike'!BZ$2,Inputs!$L$15:$L$25))/12),0)</f>
        <v>0</v>
      </c>
      <c r="CA28" s="383" t="n">
        <f aca="false">IFERROR(BZ28*(1+INDEX(Inputs!$P$15:$P$25,MATCH('Cash Flows - Strike'!CA$2,Inputs!$L$15:$L$25))/12),0)</f>
        <v>0</v>
      </c>
      <c r="CB28" s="383" t="n">
        <f aca="false">IFERROR(CA28*(1+INDEX(Inputs!$P$15:$P$25,MATCH('Cash Flows - Strike'!CB$2,Inputs!$L$15:$L$25))/12),0)</f>
        <v>0</v>
      </c>
      <c r="CC28" s="383" t="n">
        <f aca="false">IFERROR(CB28*(1+INDEX(Inputs!$P$15:$P$25,MATCH('Cash Flows - Strike'!CC$2,Inputs!$L$15:$L$25))/12),0)</f>
        <v>0</v>
      </c>
      <c r="CD28" s="383" t="n">
        <f aca="false">IFERROR(CC28*(1+INDEX(Inputs!$P$15:$P$25,MATCH('Cash Flows - Strike'!CD$2,Inputs!$L$15:$L$25))/12),0)</f>
        <v>0</v>
      </c>
      <c r="CE28" s="383" t="n">
        <f aca="false">IFERROR(CD28*(1+INDEX(Inputs!$P$15:$P$25,MATCH('Cash Flows - Strike'!CE$2,Inputs!$L$15:$L$25))/12),0)</f>
        <v>0</v>
      </c>
      <c r="CF28" s="383" t="n">
        <f aca="false">IFERROR(CE28*(1+INDEX(Inputs!$P$15:$P$25,MATCH('Cash Flows - Strike'!CF$2,Inputs!$L$15:$L$25))/12),0)</f>
        <v>0</v>
      </c>
      <c r="CG28" s="383" t="n">
        <f aca="false">IFERROR(CF28*(1+INDEX(Inputs!$P$15:$P$25,MATCH('Cash Flows - Strike'!CG$2,Inputs!$L$15:$L$25))/12),0)</f>
        <v>0</v>
      </c>
      <c r="CH28" s="383" t="n">
        <f aca="false">IFERROR(CG28*(1+INDEX(Inputs!$P$15:$P$25,MATCH('Cash Flows - Strike'!CH$2,Inputs!$L$15:$L$25))/12),0)</f>
        <v>0</v>
      </c>
      <c r="CI28" s="383" t="n">
        <f aca="false">IFERROR(CH28*(1+INDEX(Inputs!$P$15:$P$25,MATCH('Cash Flows - Strike'!CI$2,Inputs!$L$15:$L$25))/12),0)</f>
        <v>0</v>
      </c>
      <c r="CJ28" s="383" t="n">
        <f aca="false">IFERROR(CI28*(1+INDEX(Inputs!$P$15:$P$25,MATCH('Cash Flows - Strike'!CJ$2,Inputs!$L$15:$L$25))/12),0)</f>
        <v>0</v>
      </c>
      <c r="CK28" s="383" t="n">
        <f aca="false">IFERROR(CJ28*(1+INDEX(Inputs!$P$15:$P$25,MATCH('Cash Flows - Strike'!CK$2,Inputs!$L$15:$L$25))/12),0)</f>
        <v>0</v>
      </c>
      <c r="CL28" s="383" t="n">
        <f aca="false">IFERROR(CK28*(1+INDEX(Inputs!$P$15:$P$25,MATCH('Cash Flows - Strike'!CL$2,Inputs!$L$15:$L$25))/12),0)</f>
        <v>0</v>
      </c>
      <c r="CM28" s="383" t="n">
        <f aca="false">IFERROR(CL28*(1+INDEX(Inputs!$P$15:$P$25,MATCH('Cash Flows - Strike'!CM$2,Inputs!$L$15:$L$25))/12),0)</f>
        <v>0</v>
      </c>
      <c r="CN28" s="383" t="n">
        <f aca="false">IFERROR(CM28*(1+INDEX(Inputs!$P$15:$P$25,MATCH('Cash Flows - Strike'!CN$2,Inputs!$L$15:$L$25))/12),0)</f>
        <v>0</v>
      </c>
      <c r="CO28" s="383" t="n">
        <f aca="false">IFERROR(CN28*(1+INDEX(Inputs!$P$15:$P$25,MATCH('Cash Flows - Strike'!CO$2,Inputs!$L$15:$L$25))/12),0)</f>
        <v>0</v>
      </c>
      <c r="CP28" s="383" t="n">
        <f aca="false">IFERROR(CO28*(1+INDEX(Inputs!$P$15:$P$25,MATCH('Cash Flows - Strike'!CP$2,Inputs!$L$15:$L$25))/12),0)</f>
        <v>0</v>
      </c>
      <c r="CQ28" s="383" t="n">
        <f aca="false">IFERROR(CP28*(1+INDEX(Inputs!$P$15:$P$25,MATCH('Cash Flows - Strike'!CQ$2,Inputs!$L$15:$L$25))/12),0)</f>
        <v>0</v>
      </c>
      <c r="CR28" s="383" t="n">
        <f aca="false">IFERROR(CQ28*(1+INDEX(Inputs!$P$15:$P$25,MATCH('Cash Flows - Strike'!CR$2,Inputs!$L$15:$L$25))/12),0)</f>
        <v>0</v>
      </c>
      <c r="CS28" s="383" t="n">
        <f aca="false">IFERROR(CR28*(1+INDEX(Inputs!$P$15:$P$25,MATCH('Cash Flows - Strike'!CS$2,Inputs!$L$15:$L$25))/12),0)</f>
        <v>0</v>
      </c>
      <c r="CT28" s="383" t="n">
        <f aca="false">IFERROR(CS28*(1+INDEX(Inputs!$P$15:$P$25,MATCH('Cash Flows - Strike'!CT$2,Inputs!$L$15:$L$25))/12),0)</f>
        <v>0</v>
      </c>
      <c r="CU28" s="383" t="n">
        <f aca="false">IFERROR(CT28*(1+INDEX(Inputs!$P$15:$P$25,MATCH('Cash Flows - Strike'!CU$2,Inputs!$L$15:$L$25))/12),0)</f>
        <v>0</v>
      </c>
      <c r="CV28" s="383" t="n">
        <f aca="false">IFERROR(CU28*(1+INDEX(Inputs!$P$15:$P$25,MATCH('Cash Flows - Strike'!CV$2,Inputs!$L$15:$L$25))/12),0)</f>
        <v>0</v>
      </c>
      <c r="CW28" s="383" t="n">
        <f aca="false">IFERROR(CV28*(1+INDEX(Inputs!$P$15:$P$25,MATCH('Cash Flows - Strike'!CW$2,Inputs!$L$15:$L$25))/12),0)</f>
        <v>0</v>
      </c>
      <c r="CX28" s="383" t="n">
        <f aca="false">IFERROR(CW28*(1+INDEX(Inputs!$P$15:$P$25,MATCH('Cash Flows - Strike'!CX$2,Inputs!$L$15:$L$25))/12),0)</f>
        <v>0</v>
      </c>
      <c r="CY28" s="383" t="n">
        <f aca="false">IFERROR(CX28*(1+INDEX(Inputs!$P$15:$P$25,MATCH('Cash Flows - Strike'!CY$2,Inputs!$L$15:$L$25))/12),0)</f>
        <v>0</v>
      </c>
      <c r="CZ28" s="383" t="n">
        <f aca="false">IFERROR(CY28*(1+INDEX(Inputs!$P$15:$P$25,MATCH('Cash Flows - Strike'!CZ$2,Inputs!$L$15:$L$25))/12),0)</f>
        <v>0</v>
      </c>
      <c r="DA28" s="383" t="n">
        <f aca="false">IFERROR(CZ28*(1+INDEX(Inputs!$P$15:$P$25,MATCH('Cash Flows - Strike'!DA$2,Inputs!$L$15:$L$25))/12),0)</f>
        <v>0</v>
      </c>
      <c r="DB28" s="383" t="n">
        <f aca="false">IFERROR(DA28*(1+INDEX(Inputs!$P$15:$P$25,MATCH('Cash Flows - Strike'!DB$2,Inputs!$L$15:$L$25))/12),0)</f>
        <v>0</v>
      </c>
      <c r="DC28" s="383" t="n">
        <f aca="false">IFERROR(DB28*(1+INDEX(Inputs!$P$15:$P$25,MATCH('Cash Flows - Strike'!DC$2,Inputs!$L$15:$L$25))/12),0)</f>
        <v>0</v>
      </c>
      <c r="DD28" s="383" t="n">
        <f aca="false">IFERROR(DC28*(1+INDEX(Inputs!$P$15:$P$25,MATCH('Cash Flows - Strike'!DD$2,Inputs!$L$15:$L$25))/12),0)</f>
        <v>0</v>
      </c>
      <c r="DE28" s="383" t="n">
        <f aca="false">IFERROR(DD28*(1+INDEX(Inputs!$P$15:$P$25,MATCH('Cash Flows - Strike'!DE$2,Inputs!$L$15:$L$25))/12),0)</f>
        <v>0</v>
      </c>
      <c r="DF28" s="383" t="n">
        <f aca="false">IFERROR(DE28*(1+INDEX(Inputs!$P$15:$P$25,MATCH('Cash Flows - Strike'!DF$2,Inputs!$L$15:$L$25))/12),0)</f>
        <v>0</v>
      </c>
      <c r="DG28" s="383" t="n">
        <f aca="false">IFERROR(DF28*(1+INDEX(Inputs!$P$15:$P$25,MATCH('Cash Flows - Strike'!DG$2,Inputs!$L$15:$L$25))/12),0)</f>
        <v>0</v>
      </c>
      <c r="DH28" s="383" t="n">
        <f aca="false">IFERROR(DG28*(1+INDEX(Inputs!$P$15:$P$25,MATCH('Cash Flows - Strike'!DH$2,Inputs!$L$15:$L$25))/12),0)</f>
        <v>0</v>
      </c>
      <c r="DI28" s="383" t="n">
        <f aca="false">IFERROR(DH28*(1+INDEX(Inputs!$P$15:$P$25,MATCH('Cash Flows - Strike'!DI$2,Inputs!$L$15:$L$25))/12),0)</f>
        <v>0</v>
      </c>
      <c r="DJ28" s="383" t="n">
        <f aca="false">IFERROR(DI28*(1+INDEX(Inputs!$P$15:$P$25,MATCH('Cash Flows - Strike'!DJ$2,Inputs!$L$15:$L$25))/12),0)</f>
        <v>0</v>
      </c>
      <c r="DK28" s="383" t="n">
        <f aca="false">IFERROR(DJ28*(1+INDEX(Inputs!$P$15:$P$25,MATCH('Cash Flows - Strike'!DK$2,Inputs!$L$15:$L$25))/12),0)</f>
        <v>0</v>
      </c>
      <c r="DL28" s="383" t="n">
        <f aca="false">IFERROR(DK28*(1+INDEX(Inputs!$P$15:$P$25,MATCH('Cash Flows - Strike'!DL$2,Inputs!$L$15:$L$25))/12),0)</f>
        <v>0</v>
      </c>
      <c r="DM28" s="383" t="n">
        <f aca="false">IFERROR(DL28*(1+INDEX(Inputs!$P$15:$P$25,MATCH('Cash Flows - Strike'!DM$2,Inputs!$L$15:$L$25))/12),0)</f>
        <v>0</v>
      </c>
      <c r="DN28" s="383" t="n">
        <f aca="false">IFERROR(DM28*(1+INDEX(Inputs!$P$15:$P$25,MATCH('Cash Flows - Strike'!DN$2,Inputs!$L$15:$L$25))/12),0)</f>
        <v>0</v>
      </c>
      <c r="DO28" s="383" t="n">
        <f aca="false">IFERROR(DN28*(1+INDEX(Inputs!$P$15:$P$25,MATCH('Cash Flows - Strike'!DO$2,Inputs!$L$15:$L$25))/12),0)</f>
        <v>0</v>
      </c>
      <c r="DP28" s="383" t="n">
        <f aca="false">IFERROR(DO28*(1+INDEX(Inputs!$P$15:$P$25,MATCH('Cash Flows - Strike'!DP$2,Inputs!$L$15:$L$25))/12),0)</f>
        <v>0</v>
      </c>
      <c r="DQ28" s="383" t="n">
        <f aca="false">IFERROR(DP28*(1+INDEX(Inputs!$P$15:$P$25,MATCH('Cash Flows - Strike'!DQ$2,Inputs!$L$15:$L$25))/12),0)</f>
        <v>0</v>
      </c>
      <c r="DR28" s="383" t="n">
        <f aca="false">IFERROR(DQ28*(1+INDEX(Inputs!$P$15:$P$25,MATCH('Cash Flows - Strike'!DR$2,Inputs!$L$15:$L$25))/12),0)</f>
        <v>0</v>
      </c>
      <c r="DS28" s="383" t="n">
        <f aca="false">IFERROR(DR28*(1+INDEX(Inputs!$P$15:$P$25,MATCH('Cash Flows - Strike'!DS$2,Inputs!$L$15:$L$25))/12),0)</f>
        <v>0</v>
      </c>
      <c r="DT28" s="383" t="n">
        <f aca="false">IFERROR(DS28*(1+INDEX(Inputs!$P$15:$P$25,MATCH('Cash Flows - Strike'!DT$2,Inputs!$L$15:$L$25))/12),0)</f>
        <v>0</v>
      </c>
      <c r="DU28" s="383" t="n">
        <f aca="false">IFERROR(DT28*(1+INDEX(Inputs!$P$15:$P$25,MATCH('Cash Flows - Strike'!DU$2,Inputs!$L$15:$L$25))/12),0)</f>
        <v>0</v>
      </c>
      <c r="DV28" s="383" t="n">
        <f aca="false">IFERROR(DU28*(1+INDEX(Inputs!$P$15:$P$25,MATCH('Cash Flows - Strike'!DV$2,Inputs!$L$15:$L$25))/12),0)</f>
        <v>0</v>
      </c>
      <c r="DW28" s="383" t="n">
        <f aca="false">IFERROR(DV28*(1+INDEX(Inputs!$P$15:$P$25,MATCH('Cash Flows - Strike'!DW$2,Inputs!$L$15:$L$25))/12),0)</f>
        <v>0</v>
      </c>
      <c r="DX28" s="383" t="n">
        <f aca="false">IFERROR(DW28*(1+INDEX(Inputs!$P$15:$P$25,MATCH('Cash Flows - Strike'!DX$2,Inputs!$L$15:$L$25))/12),0)</f>
        <v>0</v>
      </c>
      <c r="DY28" s="383" t="n">
        <f aca="false">IFERROR(DX28*(1+INDEX(Inputs!$P$15:$P$25,MATCH('Cash Flows - Strike'!DY$2,Inputs!$L$15:$L$25))/12),0)</f>
        <v>0</v>
      </c>
      <c r="DZ28" s="383" t="n">
        <f aca="false">IFERROR(DY28*(1+INDEX(Inputs!$P$15:$P$25,MATCH('Cash Flows - Strike'!DZ$2,Inputs!$L$15:$L$25))/12),0)</f>
        <v>0</v>
      </c>
      <c r="EA28" s="383" t="n">
        <f aca="false">IFERROR(DZ28*(1+INDEX(Inputs!$P$15:$P$25,MATCH('Cash Flows - Strike'!EA$2,Inputs!$L$15:$L$25))/12),0)</f>
        <v>0</v>
      </c>
      <c r="EB28" s="383" t="n">
        <f aca="false">IFERROR(EA28*(1+INDEX(Inputs!$P$15:$P$25,MATCH('Cash Flows - Strike'!EB$2,Inputs!$L$15:$L$25))/12),0)</f>
        <v>0</v>
      </c>
      <c r="EC28" s="383" t="n">
        <f aca="false">IFERROR(EB28*(1+INDEX(Inputs!$P$15:$P$25,MATCH('Cash Flows - Strike'!EC$2,Inputs!$L$15:$L$25))/12),0)</f>
        <v>0</v>
      </c>
      <c r="ED28" s="383" t="n">
        <f aca="false">IFERROR(EC28*(1+INDEX(Inputs!$P$15:$P$25,MATCH('Cash Flows - Strike'!ED$2,Inputs!$L$15:$L$25))/12),0)</f>
        <v>0</v>
      </c>
      <c r="EE28" s="383" t="n">
        <f aca="false">IFERROR(ED28*(1+INDEX(Inputs!$P$15:$P$25,MATCH('Cash Flows - Strike'!EE$2,Inputs!$L$15:$L$25))/12),0)</f>
        <v>0</v>
      </c>
      <c r="EF28" s="383" t="n">
        <f aca="false">IFERROR(EE28*(1+INDEX(Inputs!$P$15:$P$25,MATCH('Cash Flows - Strike'!EF$2,Inputs!$L$15:$L$25))/12),0)</f>
        <v>0</v>
      </c>
      <c r="EG28" s="383" t="n">
        <f aca="false">IFERROR(EF28*(1+INDEX(Inputs!$P$15:$P$25,MATCH('Cash Flows - Strike'!EG$2,Inputs!$L$15:$L$25))/12),0)</f>
        <v>0</v>
      </c>
      <c r="EH28" s="383" t="n">
        <f aca="false">IFERROR(EG28*(1+INDEX(Inputs!$P$15:$P$25,MATCH('Cash Flows - Strike'!EH$2,Inputs!$L$15:$L$25))/12),0)</f>
        <v>0</v>
      </c>
      <c r="EI28" s="383" t="n">
        <f aca="false">IFERROR(EH28*(1+INDEX(Inputs!$P$15:$P$25,MATCH('Cash Flows - Strike'!EI$2,Inputs!$L$15:$L$25))/12),0)</f>
        <v>0</v>
      </c>
      <c r="EJ28" s="383" t="n">
        <f aca="false">IFERROR(EI28*(1+INDEX(Inputs!$P$15:$P$25,MATCH('Cash Flows - Strike'!EJ$2,Inputs!$L$15:$L$25))/12),0)</f>
        <v>0</v>
      </c>
      <c r="EK28" s="383" t="n">
        <f aca="false">IFERROR(EJ28*(1+INDEX(Inputs!$P$15:$P$25,MATCH('Cash Flows - Strike'!EK$2,Inputs!$L$15:$L$25))/12),0)</f>
        <v>0</v>
      </c>
      <c r="EL28" s="383" t="n">
        <f aca="false">IFERROR(EK28*(1+INDEX(Inputs!$P$15:$P$25,MATCH('Cash Flows - Strike'!EL$2,Inputs!$L$15:$L$25))/12),0)</f>
        <v>0</v>
      </c>
      <c r="EM28" s="383" t="n">
        <f aca="false">IFERROR(EL28*(1+INDEX(Inputs!$P$15:$P$25,MATCH('Cash Flows - Strike'!EM$2,Inputs!$L$15:$L$25))/12),0)</f>
        <v>0</v>
      </c>
      <c r="EN28" s="383" t="n">
        <f aca="false">IFERROR(EM28*(1+INDEX(Inputs!$P$15:$P$25,MATCH('Cash Flows - Strike'!EN$2,Inputs!$L$15:$L$25))/12),0)</f>
        <v>0</v>
      </c>
      <c r="EO28" s="383" t="n">
        <f aca="false">IFERROR(EN28*(1+INDEX(Inputs!$P$15:$P$25,MATCH('Cash Flows - Strike'!EO$2,Inputs!$L$15:$L$25))/12),0)</f>
        <v>0</v>
      </c>
      <c r="EP28" s="383" t="n">
        <f aca="false">IFERROR(EO28*(1+INDEX(Inputs!$P$15:$P$25,MATCH('Cash Flows - Strike'!EP$2,Inputs!$L$15:$L$25))/12),0)</f>
        <v>0</v>
      </c>
      <c r="EQ28" s="383" t="n">
        <f aca="false">IFERROR(EP28*(1+INDEX(Inputs!$P$15:$P$25,MATCH('Cash Flows - Strike'!EQ$2,Inputs!$L$15:$L$25))/12),0)</f>
        <v>0</v>
      </c>
      <c r="ER28" s="383" t="n">
        <f aca="false">IFERROR(EQ28*(1+INDEX(Inputs!$P$15:$P$25,MATCH('Cash Flows - Strike'!ER$2,Inputs!$L$15:$L$25))/12),0)</f>
        <v>0</v>
      </c>
      <c r="ES28" s="383" t="n">
        <f aca="false">IFERROR(ER28*(1+INDEX(Inputs!$P$15:$P$25,MATCH('Cash Flows - Strike'!ES$2,Inputs!$L$15:$L$25))/12),0)</f>
        <v>0</v>
      </c>
      <c r="ET28" s="383" t="n">
        <f aca="false">IFERROR(ES28*(1+INDEX(Inputs!$P$15:$P$25,MATCH('Cash Flows - Strike'!ET$2,Inputs!$L$15:$L$25))/12),0)</f>
        <v>0</v>
      </c>
      <c r="EU28" s="383" t="n">
        <f aca="false">IFERROR(ET28*(1+INDEX(Inputs!$P$15:$P$25,MATCH('Cash Flows - Strike'!EU$2,Inputs!$L$15:$L$25))/12),0)</f>
        <v>0</v>
      </c>
      <c r="EV28" s="383" t="n">
        <f aca="false">IFERROR(EU28*(1+INDEX(Inputs!$P$15:$P$25,MATCH('Cash Flows - Strike'!EV$2,Inputs!$L$15:$L$25))/12),0)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Strike'!V$2,Inputs!$L$15:$L$25))/12),0)</f>
        <v>0</v>
      </c>
      <c r="W29" s="383" t="n">
        <f aca="false">IFERROR(V29*(1+INDEX(Inputs!$P$15:$P$25,MATCH('Cash Flows - Strike'!W$2,Inputs!$L$15:$L$25))/12),0)</f>
        <v>0</v>
      </c>
      <c r="X29" s="383" t="n">
        <f aca="false">IFERROR(W29*(1+INDEX(Inputs!$P$15:$P$25,MATCH('Cash Flows - Strike'!X$2,Inputs!$L$15:$L$25))/12),0)</f>
        <v>0</v>
      </c>
      <c r="Y29" s="383" t="n">
        <f aca="false">IFERROR(X29*(1+INDEX(Inputs!$P$15:$P$25,MATCH('Cash Flows - Strike'!Y$2,Inputs!$L$15:$L$25))/12),0)</f>
        <v>0</v>
      </c>
      <c r="Z29" s="383" t="n">
        <f aca="false">IFERROR(Y29*(1+INDEX(Inputs!$P$15:$P$25,MATCH('Cash Flows - Strike'!Z$2,Inputs!$L$15:$L$25))/12),0)</f>
        <v>0</v>
      </c>
      <c r="AA29" s="383" t="n">
        <f aca="false">IFERROR(Z29*(1+INDEX(Inputs!$P$15:$P$25,MATCH('Cash Flows - Strike'!AA$2,Inputs!$L$15:$L$25))/12),0)</f>
        <v>0</v>
      </c>
      <c r="AB29" s="383" t="n">
        <f aca="false">IFERROR(AA29*(1+INDEX(Inputs!$P$15:$P$25,MATCH('Cash Flows - Strike'!AB$2,Inputs!$L$15:$L$25))/12),0)</f>
        <v>0</v>
      </c>
      <c r="AC29" s="383" t="n">
        <f aca="false">IFERROR(AB29*(1+INDEX(Inputs!$P$15:$P$25,MATCH('Cash Flows - Strike'!AC$2,Inputs!$L$15:$L$25))/12),0)</f>
        <v>0</v>
      </c>
      <c r="AD29" s="383" t="n">
        <f aca="false">IFERROR(AC29*(1+INDEX(Inputs!$P$15:$P$25,MATCH('Cash Flows - Strike'!AD$2,Inputs!$L$15:$L$25))/12),0)</f>
        <v>0</v>
      </c>
      <c r="AE29" s="383" t="n">
        <f aca="false">IFERROR(AD29*(1+INDEX(Inputs!$P$15:$P$25,MATCH('Cash Flows - Strike'!AE$2,Inputs!$L$15:$L$25))/12),0)</f>
        <v>0</v>
      </c>
      <c r="AF29" s="383" t="n">
        <f aca="false">IFERROR(AE29*(1+INDEX(Inputs!$P$15:$P$25,MATCH('Cash Flows - Strike'!AF$2,Inputs!$L$15:$L$25))/12),0)</f>
        <v>0</v>
      </c>
      <c r="AG29" s="383" t="n">
        <f aca="false">IFERROR(AF29*(1+INDEX(Inputs!$P$15:$P$25,MATCH('Cash Flows - Strike'!AG$2,Inputs!$L$15:$L$25))/12),0)</f>
        <v>0</v>
      </c>
      <c r="AH29" s="383" t="n">
        <f aca="false">IFERROR(AG29*(1+INDEX(Inputs!$P$15:$P$25,MATCH('Cash Flows - Strike'!AH$2,Inputs!$L$15:$L$25))/12),0)</f>
        <v>0</v>
      </c>
      <c r="AI29" s="383" t="n">
        <f aca="false">IFERROR(AH29*(1+INDEX(Inputs!$P$15:$P$25,MATCH('Cash Flows - Strike'!AI$2,Inputs!$L$15:$L$25))/12),0)</f>
        <v>0</v>
      </c>
      <c r="AJ29" s="383" t="n">
        <f aca="false">IFERROR(AI29*(1+INDEX(Inputs!$P$15:$P$25,MATCH('Cash Flows - Strike'!AJ$2,Inputs!$L$15:$L$25))/12),0)</f>
        <v>0</v>
      </c>
      <c r="AK29" s="383" t="n">
        <f aca="false">IFERROR(AJ29*(1+INDEX(Inputs!$P$15:$P$25,MATCH('Cash Flows - Strike'!AK$2,Inputs!$L$15:$L$25))/12),0)</f>
        <v>0</v>
      </c>
      <c r="AL29" s="383" t="n">
        <f aca="false">IFERROR(AK29*(1+INDEX(Inputs!$P$15:$P$25,MATCH('Cash Flows - Strike'!AL$2,Inputs!$L$15:$L$25))/12),0)</f>
        <v>0</v>
      </c>
      <c r="AM29" s="383" t="n">
        <f aca="false">IFERROR(AL29*(1+INDEX(Inputs!$P$15:$P$25,MATCH('Cash Flows - Strike'!AM$2,Inputs!$L$15:$L$25))/12),0)</f>
        <v>0</v>
      </c>
      <c r="AN29" s="383" t="n">
        <f aca="false">IFERROR(AM29*(1+INDEX(Inputs!$P$15:$P$25,MATCH('Cash Flows - Strike'!AN$2,Inputs!$L$15:$L$25))/12),0)</f>
        <v>0</v>
      </c>
      <c r="AO29" s="383" t="n">
        <f aca="false">IFERROR(AN29*(1+INDEX(Inputs!$P$15:$P$25,MATCH('Cash Flows - Strike'!AO$2,Inputs!$L$15:$L$25))/12),0)</f>
        <v>0</v>
      </c>
      <c r="AP29" s="383" t="n">
        <f aca="false">IFERROR(AO29*(1+INDEX(Inputs!$P$15:$P$25,MATCH('Cash Flows - Strike'!AP$2,Inputs!$L$15:$L$25))/12),0)</f>
        <v>0</v>
      </c>
      <c r="AQ29" s="383" t="n">
        <f aca="false">IFERROR(AP29*(1+INDEX(Inputs!$P$15:$P$25,MATCH('Cash Flows - Strike'!AQ$2,Inputs!$L$15:$L$25))/12),0)</f>
        <v>0</v>
      </c>
      <c r="AR29" s="383" t="n">
        <f aca="false">IFERROR(AQ29*(1+INDEX(Inputs!$P$15:$P$25,MATCH('Cash Flows - Strike'!AR$2,Inputs!$L$15:$L$25))/12),0)</f>
        <v>0</v>
      </c>
      <c r="AS29" s="383" t="n">
        <f aca="false">IFERROR(AR29*(1+INDEX(Inputs!$P$15:$P$25,MATCH('Cash Flows - Strike'!AS$2,Inputs!$L$15:$L$25))/12),0)</f>
        <v>0</v>
      </c>
      <c r="AT29" s="383" t="n">
        <f aca="false">IFERROR(AS29*(1+INDEX(Inputs!$P$15:$P$25,MATCH('Cash Flows - Strike'!AT$2,Inputs!$L$15:$L$25))/12),0)</f>
        <v>0</v>
      </c>
      <c r="AU29" s="383" t="n">
        <f aca="false">IFERROR(AT29*(1+INDEX(Inputs!$P$15:$P$25,MATCH('Cash Flows - Strike'!AU$2,Inputs!$L$15:$L$25))/12),0)</f>
        <v>0</v>
      </c>
      <c r="AV29" s="383" t="n">
        <f aca="false">IFERROR(AU29*(1+INDEX(Inputs!$P$15:$P$25,MATCH('Cash Flows - Strike'!AV$2,Inputs!$L$15:$L$25))/12),0)</f>
        <v>0</v>
      </c>
      <c r="AW29" s="383" t="n">
        <f aca="false">IFERROR(AV29*(1+INDEX(Inputs!$P$15:$P$25,MATCH('Cash Flows - Strike'!AW$2,Inputs!$L$15:$L$25))/12),0)</f>
        <v>0</v>
      </c>
      <c r="AX29" s="383" t="n">
        <f aca="false">IFERROR(AW29*(1+INDEX(Inputs!$P$15:$P$25,MATCH('Cash Flows - Strike'!AX$2,Inputs!$L$15:$L$25))/12),0)</f>
        <v>0</v>
      </c>
      <c r="AY29" s="383" t="n">
        <f aca="false">IFERROR(AX29*(1+INDEX(Inputs!$P$15:$P$25,MATCH('Cash Flows - Strike'!AY$2,Inputs!$L$15:$L$25))/12),0)</f>
        <v>0</v>
      </c>
      <c r="AZ29" s="383" t="n">
        <f aca="false">IFERROR(AY29*(1+INDEX(Inputs!$P$15:$P$25,MATCH('Cash Flows - Strike'!AZ$2,Inputs!$L$15:$L$25))/12),0)</f>
        <v>0</v>
      </c>
      <c r="BA29" s="383" t="n">
        <f aca="false">IFERROR(AZ29*(1+INDEX(Inputs!$P$15:$P$25,MATCH('Cash Flows - Strike'!BA$2,Inputs!$L$15:$L$25))/12),0)</f>
        <v>0</v>
      </c>
      <c r="BB29" s="383" t="n">
        <f aca="false">IFERROR(BA29*(1+INDEX(Inputs!$P$15:$P$25,MATCH('Cash Flows - Strike'!BB$2,Inputs!$L$15:$L$25))/12),0)</f>
        <v>0</v>
      </c>
      <c r="BC29" s="383" t="n">
        <f aca="false">IFERROR(BB29*(1+INDEX(Inputs!$P$15:$P$25,MATCH('Cash Flows - Strike'!BC$2,Inputs!$L$15:$L$25))/12),0)</f>
        <v>0</v>
      </c>
      <c r="BD29" s="383" t="n">
        <f aca="false">IFERROR(BC29*(1+INDEX(Inputs!$P$15:$P$25,MATCH('Cash Flows - Strike'!BD$2,Inputs!$L$15:$L$25))/12),0)</f>
        <v>0</v>
      </c>
      <c r="BE29" s="383" t="n">
        <f aca="false">IFERROR(BD29*(1+INDEX(Inputs!$P$15:$P$25,MATCH('Cash Flows - Strike'!BE$2,Inputs!$L$15:$L$25))/12),0)</f>
        <v>0</v>
      </c>
      <c r="BF29" s="383" t="n">
        <f aca="false">IFERROR(BE29*(1+INDEX(Inputs!$P$15:$P$25,MATCH('Cash Flows - Strike'!BF$2,Inputs!$L$15:$L$25))/12),0)</f>
        <v>0</v>
      </c>
      <c r="BG29" s="383" t="n">
        <f aca="false">IFERROR(BF29*(1+INDEX(Inputs!$P$15:$P$25,MATCH('Cash Flows - Strike'!BG$2,Inputs!$L$15:$L$25))/12),0)</f>
        <v>0</v>
      </c>
      <c r="BH29" s="383" t="n">
        <f aca="false">IFERROR(BG29*(1+INDEX(Inputs!$P$15:$P$25,MATCH('Cash Flows - Strike'!BH$2,Inputs!$L$15:$L$25))/12),0)</f>
        <v>0</v>
      </c>
      <c r="BI29" s="383" t="n">
        <f aca="false">IFERROR(BH29*(1+INDEX(Inputs!$P$15:$P$25,MATCH('Cash Flows - Strike'!BI$2,Inputs!$L$15:$L$25))/12),0)</f>
        <v>0</v>
      </c>
      <c r="BJ29" s="383" t="n">
        <f aca="false">IFERROR(BI29*(1+INDEX(Inputs!$P$15:$P$25,MATCH('Cash Flows - Strike'!BJ$2,Inputs!$L$15:$L$25))/12),0)</f>
        <v>0</v>
      </c>
      <c r="BK29" s="383" t="n">
        <f aca="false">IFERROR(BJ29*(1+INDEX(Inputs!$P$15:$P$25,MATCH('Cash Flows - Strike'!BK$2,Inputs!$L$15:$L$25))/12),0)</f>
        <v>0</v>
      </c>
      <c r="BL29" s="383" t="n">
        <f aca="false">IFERROR(BK29*(1+INDEX(Inputs!$P$15:$P$25,MATCH('Cash Flows - Strike'!BL$2,Inputs!$L$15:$L$25))/12),0)</f>
        <v>0</v>
      </c>
      <c r="BM29" s="383" t="n">
        <f aca="false">IFERROR(BL29*(1+INDEX(Inputs!$P$15:$P$25,MATCH('Cash Flows - Strike'!BM$2,Inputs!$L$15:$L$25))/12),0)</f>
        <v>0</v>
      </c>
      <c r="BN29" s="383" t="n">
        <f aca="false">IFERROR(BM29*(1+INDEX(Inputs!$P$15:$P$25,MATCH('Cash Flows - Strike'!BN$2,Inputs!$L$15:$L$25))/12),0)</f>
        <v>0</v>
      </c>
      <c r="BO29" s="383" t="n">
        <f aca="false">IFERROR(BN29*(1+INDEX(Inputs!$P$15:$P$25,MATCH('Cash Flows - Strike'!BO$2,Inputs!$L$15:$L$25))/12),0)</f>
        <v>0</v>
      </c>
      <c r="BP29" s="383" t="n">
        <f aca="false">IFERROR(BO29*(1+INDEX(Inputs!$P$15:$P$25,MATCH('Cash Flows - Strike'!BP$2,Inputs!$L$15:$L$25))/12),0)</f>
        <v>0</v>
      </c>
      <c r="BQ29" s="383" t="n">
        <f aca="false">IFERROR(BP29*(1+INDEX(Inputs!$P$15:$P$25,MATCH('Cash Flows - Strike'!BQ$2,Inputs!$L$15:$L$25))/12),0)</f>
        <v>0</v>
      </c>
      <c r="BR29" s="383" t="n">
        <f aca="false">IFERROR(BQ29*(1+INDEX(Inputs!$P$15:$P$25,MATCH('Cash Flows - Strike'!BR$2,Inputs!$L$15:$L$25))/12),0)</f>
        <v>0</v>
      </c>
      <c r="BS29" s="383" t="n">
        <f aca="false">IFERROR(BR29*(1+INDEX(Inputs!$P$15:$P$25,MATCH('Cash Flows - Strike'!BS$2,Inputs!$L$15:$L$25))/12),0)</f>
        <v>0</v>
      </c>
      <c r="BT29" s="383" t="n">
        <f aca="false">IFERROR(BS29*(1+INDEX(Inputs!$P$15:$P$25,MATCH('Cash Flows - Strike'!BT$2,Inputs!$L$15:$L$25))/12),0)</f>
        <v>0</v>
      </c>
      <c r="BU29" s="383" t="n">
        <f aca="false">IFERROR(BT29*(1+INDEX(Inputs!$P$15:$P$25,MATCH('Cash Flows - Strike'!BU$2,Inputs!$L$15:$L$25))/12),0)</f>
        <v>0</v>
      </c>
      <c r="BV29" s="383" t="n">
        <f aca="false">IFERROR(BU29*(1+INDEX(Inputs!$P$15:$P$25,MATCH('Cash Flows - Strike'!BV$2,Inputs!$L$15:$L$25))/12),0)</f>
        <v>0</v>
      </c>
      <c r="BW29" s="383" t="n">
        <f aca="false">IFERROR(BV29*(1+INDEX(Inputs!$P$15:$P$25,MATCH('Cash Flows - Strike'!BW$2,Inputs!$L$15:$L$25))/12),0)</f>
        <v>0</v>
      </c>
      <c r="BX29" s="383" t="n">
        <f aca="false">IFERROR(BW29*(1+INDEX(Inputs!$P$15:$P$25,MATCH('Cash Flows - Strike'!BX$2,Inputs!$L$15:$L$25))/12),0)</f>
        <v>0</v>
      </c>
      <c r="BY29" s="383" t="n">
        <f aca="false">IFERROR(BX29*(1+INDEX(Inputs!$P$15:$P$25,MATCH('Cash Flows - Strike'!BY$2,Inputs!$L$15:$L$25))/12),0)</f>
        <v>0</v>
      </c>
      <c r="BZ29" s="383" t="n">
        <f aca="false">IFERROR(BY29*(1+INDEX(Inputs!$P$15:$P$25,MATCH('Cash Flows - Strike'!BZ$2,Inputs!$L$15:$L$25))/12),0)</f>
        <v>0</v>
      </c>
      <c r="CA29" s="383" t="n">
        <f aca="false">IFERROR(BZ29*(1+INDEX(Inputs!$P$15:$P$25,MATCH('Cash Flows - Strike'!CA$2,Inputs!$L$15:$L$25))/12),0)</f>
        <v>0</v>
      </c>
      <c r="CB29" s="383" t="n">
        <f aca="false">IFERROR(CA29*(1+INDEX(Inputs!$P$15:$P$25,MATCH('Cash Flows - Strike'!CB$2,Inputs!$L$15:$L$25))/12),0)</f>
        <v>0</v>
      </c>
      <c r="CC29" s="383" t="n">
        <f aca="false">IFERROR(CB29*(1+INDEX(Inputs!$P$15:$P$25,MATCH('Cash Flows - Strike'!CC$2,Inputs!$L$15:$L$25))/12),0)</f>
        <v>0</v>
      </c>
      <c r="CD29" s="383" t="n">
        <f aca="false">IFERROR(CC29*(1+INDEX(Inputs!$P$15:$P$25,MATCH('Cash Flows - Strike'!CD$2,Inputs!$L$15:$L$25))/12),0)</f>
        <v>0</v>
      </c>
      <c r="CE29" s="383" t="n">
        <f aca="false">IFERROR(CD29*(1+INDEX(Inputs!$P$15:$P$25,MATCH('Cash Flows - Strike'!CE$2,Inputs!$L$15:$L$25))/12),0)</f>
        <v>0</v>
      </c>
      <c r="CF29" s="383" t="n">
        <f aca="false">IFERROR(CE29*(1+INDEX(Inputs!$P$15:$P$25,MATCH('Cash Flows - Strike'!CF$2,Inputs!$L$15:$L$25))/12),0)</f>
        <v>0</v>
      </c>
      <c r="CG29" s="383" t="n">
        <f aca="false">IFERROR(CF29*(1+INDEX(Inputs!$P$15:$P$25,MATCH('Cash Flows - Strike'!CG$2,Inputs!$L$15:$L$25))/12),0)</f>
        <v>0</v>
      </c>
      <c r="CH29" s="383" t="n">
        <f aca="false">IFERROR(CG29*(1+INDEX(Inputs!$P$15:$P$25,MATCH('Cash Flows - Strike'!CH$2,Inputs!$L$15:$L$25))/12),0)</f>
        <v>0</v>
      </c>
      <c r="CI29" s="383" t="n">
        <f aca="false">IFERROR(CH29*(1+INDEX(Inputs!$P$15:$P$25,MATCH('Cash Flows - Strike'!CI$2,Inputs!$L$15:$L$25))/12),0)</f>
        <v>0</v>
      </c>
      <c r="CJ29" s="383" t="n">
        <f aca="false">IFERROR(CI29*(1+INDEX(Inputs!$P$15:$P$25,MATCH('Cash Flows - Strike'!CJ$2,Inputs!$L$15:$L$25))/12),0)</f>
        <v>0</v>
      </c>
      <c r="CK29" s="383" t="n">
        <f aca="false">IFERROR(CJ29*(1+INDEX(Inputs!$P$15:$P$25,MATCH('Cash Flows - Strike'!CK$2,Inputs!$L$15:$L$25))/12),0)</f>
        <v>0</v>
      </c>
      <c r="CL29" s="383" t="n">
        <f aca="false">IFERROR(CK29*(1+INDEX(Inputs!$P$15:$P$25,MATCH('Cash Flows - Strike'!CL$2,Inputs!$L$15:$L$25))/12),0)</f>
        <v>0</v>
      </c>
      <c r="CM29" s="383" t="n">
        <f aca="false">IFERROR(CL29*(1+INDEX(Inputs!$P$15:$P$25,MATCH('Cash Flows - Strike'!CM$2,Inputs!$L$15:$L$25))/12),0)</f>
        <v>0</v>
      </c>
      <c r="CN29" s="383" t="n">
        <f aca="false">IFERROR(CM29*(1+INDEX(Inputs!$P$15:$P$25,MATCH('Cash Flows - Strike'!CN$2,Inputs!$L$15:$L$25))/12),0)</f>
        <v>0</v>
      </c>
      <c r="CO29" s="383" t="n">
        <f aca="false">IFERROR(CN29*(1+INDEX(Inputs!$P$15:$P$25,MATCH('Cash Flows - Strike'!CO$2,Inputs!$L$15:$L$25))/12),0)</f>
        <v>0</v>
      </c>
      <c r="CP29" s="383" t="n">
        <f aca="false">IFERROR(CO29*(1+INDEX(Inputs!$P$15:$P$25,MATCH('Cash Flows - Strike'!CP$2,Inputs!$L$15:$L$25))/12),0)</f>
        <v>0</v>
      </c>
      <c r="CQ29" s="383" t="n">
        <f aca="false">IFERROR(CP29*(1+INDEX(Inputs!$P$15:$P$25,MATCH('Cash Flows - Strike'!CQ$2,Inputs!$L$15:$L$25))/12),0)</f>
        <v>0</v>
      </c>
      <c r="CR29" s="383" t="n">
        <f aca="false">IFERROR(CQ29*(1+INDEX(Inputs!$P$15:$P$25,MATCH('Cash Flows - Strike'!CR$2,Inputs!$L$15:$L$25))/12),0)</f>
        <v>0</v>
      </c>
      <c r="CS29" s="383" t="n">
        <f aca="false">IFERROR(CR29*(1+INDEX(Inputs!$P$15:$P$25,MATCH('Cash Flows - Strike'!CS$2,Inputs!$L$15:$L$25))/12),0)</f>
        <v>0</v>
      </c>
      <c r="CT29" s="383" t="n">
        <f aca="false">IFERROR(CS29*(1+INDEX(Inputs!$P$15:$P$25,MATCH('Cash Flows - Strike'!CT$2,Inputs!$L$15:$L$25))/12),0)</f>
        <v>0</v>
      </c>
      <c r="CU29" s="383" t="n">
        <f aca="false">IFERROR(CT29*(1+INDEX(Inputs!$P$15:$P$25,MATCH('Cash Flows - Strike'!CU$2,Inputs!$L$15:$L$25))/12),0)</f>
        <v>0</v>
      </c>
      <c r="CV29" s="383" t="n">
        <f aca="false">IFERROR(CU29*(1+INDEX(Inputs!$P$15:$P$25,MATCH('Cash Flows - Strike'!CV$2,Inputs!$L$15:$L$25))/12),0)</f>
        <v>0</v>
      </c>
      <c r="CW29" s="383" t="n">
        <f aca="false">IFERROR(CV29*(1+INDEX(Inputs!$P$15:$P$25,MATCH('Cash Flows - Strike'!CW$2,Inputs!$L$15:$L$25))/12),0)</f>
        <v>0</v>
      </c>
      <c r="CX29" s="383" t="n">
        <f aca="false">IFERROR(CW29*(1+INDEX(Inputs!$P$15:$P$25,MATCH('Cash Flows - Strike'!CX$2,Inputs!$L$15:$L$25))/12),0)</f>
        <v>0</v>
      </c>
      <c r="CY29" s="383" t="n">
        <f aca="false">IFERROR(CX29*(1+INDEX(Inputs!$P$15:$P$25,MATCH('Cash Flows - Strike'!CY$2,Inputs!$L$15:$L$25))/12),0)</f>
        <v>0</v>
      </c>
      <c r="CZ29" s="383" t="n">
        <f aca="false">IFERROR(CY29*(1+INDEX(Inputs!$P$15:$P$25,MATCH('Cash Flows - Strike'!CZ$2,Inputs!$L$15:$L$25))/12),0)</f>
        <v>0</v>
      </c>
      <c r="DA29" s="383" t="n">
        <f aca="false">IFERROR(CZ29*(1+INDEX(Inputs!$P$15:$P$25,MATCH('Cash Flows - Strike'!DA$2,Inputs!$L$15:$L$25))/12),0)</f>
        <v>0</v>
      </c>
      <c r="DB29" s="383" t="n">
        <f aca="false">IFERROR(DA29*(1+INDEX(Inputs!$P$15:$P$25,MATCH('Cash Flows - Strike'!DB$2,Inputs!$L$15:$L$25))/12),0)</f>
        <v>0</v>
      </c>
      <c r="DC29" s="383" t="n">
        <f aca="false">IFERROR(DB29*(1+INDEX(Inputs!$P$15:$P$25,MATCH('Cash Flows - Strike'!DC$2,Inputs!$L$15:$L$25))/12),0)</f>
        <v>0</v>
      </c>
      <c r="DD29" s="383" t="n">
        <f aca="false">IFERROR(DC29*(1+INDEX(Inputs!$P$15:$P$25,MATCH('Cash Flows - Strike'!DD$2,Inputs!$L$15:$L$25))/12),0)</f>
        <v>0</v>
      </c>
      <c r="DE29" s="383" t="n">
        <f aca="false">IFERROR(DD29*(1+INDEX(Inputs!$P$15:$P$25,MATCH('Cash Flows - Strike'!DE$2,Inputs!$L$15:$L$25))/12),0)</f>
        <v>0</v>
      </c>
      <c r="DF29" s="383" t="n">
        <f aca="false">IFERROR(DE29*(1+INDEX(Inputs!$P$15:$P$25,MATCH('Cash Flows - Strike'!DF$2,Inputs!$L$15:$L$25))/12),0)</f>
        <v>0</v>
      </c>
      <c r="DG29" s="383" t="n">
        <f aca="false">IFERROR(DF29*(1+INDEX(Inputs!$P$15:$P$25,MATCH('Cash Flows - Strike'!DG$2,Inputs!$L$15:$L$25))/12),0)</f>
        <v>0</v>
      </c>
      <c r="DH29" s="383" t="n">
        <f aca="false">IFERROR(DG29*(1+INDEX(Inputs!$P$15:$P$25,MATCH('Cash Flows - Strike'!DH$2,Inputs!$L$15:$L$25))/12),0)</f>
        <v>0</v>
      </c>
      <c r="DI29" s="383" t="n">
        <f aca="false">IFERROR(DH29*(1+INDEX(Inputs!$P$15:$P$25,MATCH('Cash Flows - Strike'!DI$2,Inputs!$L$15:$L$25))/12),0)</f>
        <v>0</v>
      </c>
      <c r="DJ29" s="383" t="n">
        <f aca="false">IFERROR(DI29*(1+INDEX(Inputs!$P$15:$P$25,MATCH('Cash Flows - Strike'!DJ$2,Inputs!$L$15:$L$25))/12),0)</f>
        <v>0</v>
      </c>
      <c r="DK29" s="383" t="n">
        <f aca="false">IFERROR(DJ29*(1+INDEX(Inputs!$P$15:$P$25,MATCH('Cash Flows - Strike'!DK$2,Inputs!$L$15:$L$25))/12),0)</f>
        <v>0</v>
      </c>
      <c r="DL29" s="383" t="n">
        <f aca="false">IFERROR(DK29*(1+INDEX(Inputs!$P$15:$P$25,MATCH('Cash Flows - Strike'!DL$2,Inputs!$L$15:$L$25))/12),0)</f>
        <v>0</v>
      </c>
      <c r="DM29" s="383" t="n">
        <f aca="false">IFERROR(DL29*(1+INDEX(Inputs!$P$15:$P$25,MATCH('Cash Flows - Strike'!DM$2,Inputs!$L$15:$L$25))/12),0)</f>
        <v>0</v>
      </c>
      <c r="DN29" s="383" t="n">
        <f aca="false">IFERROR(DM29*(1+INDEX(Inputs!$P$15:$P$25,MATCH('Cash Flows - Strike'!DN$2,Inputs!$L$15:$L$25))/12),0)</f>
        <v>0</v>
      </c>
      <c r="DO29" s="383" t="n">
        <f aca="false">IFERROR(DN29*(1+INDEX(Inputs!$P$15:$P$25,MATCH('Cash Flows - Strike'!DO$2,Inputs!$L$15:$L$25))/12),0)</f>
        <v>0</v>
      </c>
      <c r="DP29" s="383" t="n">
        <f aca="false">IFERROR(DO29*(1+INDEX(Inputs!$P$15:$P$25,MATCH('Cash Flows - Strike'!DP$2,Inputs!$L$15:$L$25))/12),0)</f>
        <v>0</v>
      </c>
      <c r="DQ29" s="383" t="n">
        <f aca="false">IFERROR(DP29*(1+INDEX(Inputs!$P$15:$P$25,MATCH('Cash Flows - Strike'!DQ$2,Inputs!$L$15:$L$25))/12),0)</f>
        <v>0</v>
      </c>
      <c r="DR29" s="383" t="n">
        <f aca="false">IFERROR(DQ29*(1+INDEX(Inputs!$P$15:$P$25,MATCH('Cash Flows - Strike'!DR$2,Inputs!$L$15:$L$25))/12),0)</f>
        <v>0</v>
      </c>
      <c r="DS29" s="383" t="n">
        <f aca="false">IFERROR(DR29*(1+INDEX(Inputs!$P$15:$P$25,MATCH('Cash Flows - Strike'!DS$2,Inputs!$L$15:$L$25))/12),0)</f>
        <v>0</v>
      </c>
      <c r="DT29" s="383" t="n">
        <f aca="false">IFERROR(DS29*(1+INDEX(Inputs!$P$15:$P$25,MATCH('Cash Flows - Strike'!DT$2,Inputs!$L$15:$L$25))/12),0)</f>
        <v>0</v>
      </c>
      <c r="DU29" s="383" t="n">
        <f aca="false">IFERROR(DT29*(1+INDEX(Inputs!$P$15:$P$25,MATCH('Cash Flows - Strike'!DU$2,Inputs!$L$15:$L$25))/12),0)</f>
        <v>0</v>
      </c>
      <c r="DV29" s="383" t="n">
        <f aca="false">IFERROR(DU29*(1+INDEX(Inputs!$P$15:$P$25,MATCH('Cash Flows - Strike'!DV$2,Inputs!$L$15:$L$25))/12),0)</f>
        <v>0</v>
      </c>
      <c r="DW29" s="383" t="n">
        <f aca="false">IFERROR(DV29*(1+INDEX(Inputs!$P$15:$P$25,MATCH('Cash Flows - Strike'!DW$2,Inputs!$L$15:$L$25))/12),0)</f>
        <v>0</v>
      </c>
      <c r="DX29" s="383" t="n">
        <f aca="false">IFERROR(DW29*(1+INDEX(Inputs!$P$15:$P$25,MATCH('Cash Flows - Strike'!DX$2,Inputs!$L$15:$L$25))/12),0)</f>
        <v>0</v>
      </c>
      <c r="DY29" s="383" t="n">
        <f aca="false">IFERROR(DX29*(1+INDEX(Inputs!$P$15:$P$25,MATCH('Cash Flows - Strike'!DY$2,Inputs!$L$15:$L$25))/12),0)</f>
        <v>0</v>
      </c>
      <c r="DZ29" s="383" t="n">
        <f aca="false">IFERROR(DY29*(1+INDEX(Inputs!$P$15:$P$25,MATCH('Cash Flows - Strike'!DZ$2,Inputs!$L$15:$L$25))/12),0)</f>
        <v>0</v>
      </c>
      <c r="EA29" s="383" t="n">
        <f aca="false">IFERROR(DZ29*(1+INDEX(Inputs!$P$15:$P$25,MATCH('Cash Flows - Strike'!EA$2,Inputs!$L$15:$L$25))/12),0)</f>
        <v>0</v>
      </c>
      <c r="EB29" s="383" t="n">
        <f aca="false">IFERROR(EA29*(1+INDEX(Inputs!$P$15:$P$25,MATCH('Cash Flows - Strike'!EB$2,Inputs!$L$15:$L$25))/12),0)</f>
        <v>0</v>
      </c>
      <c r="EC29" s="383" t="n">
        <f aca="false">IFERROR(EB29*(1+INDEX(Inputs!$P$15:$P$25,MATCH('Cash Flows - Strike'!EC$2,Inputs!$L$15:$L$25))/12),0)</f>
        <v>0</v>
      </c>
      <c r="ED29" s="383" t="n">
        <f aca="false">IFERROR(EC29*(1+INDEX(Inputs!$P$15:$P$25,MATCH('Cash Flows - Strike'!ED$2,Inputs!$L$15:$L$25))/12),0)</f>
        <v>0</v>
      </c>
      <c r="EE29" s="383" t="n">
        <f aca="false">IFERROR(ED29*(1+INDEX(Inputs!$P$15:$P$25,MATCH('Cash Flows - Strike'!EE$2,Inputs!$L$15:$L$25))/12),0)</f>
        <v>0</v>
      </c>
      <c r="EF29" s="383" t="n">
        <f aca="false">IFERROR(EE29*(1+INDEX(Inputs!$P$15:$P$25,MATCH('Cash Flows - Strike'!EF$2,Inputs!$L$15:$L$25))/12),0)</f>
        <v>0</v>
      </c>
      <c r="EG29" s="383" t="n">
        <f aca="false">IFERROR(EF29*(1+INDEX(Inputs!$P$15:$P$25,MATCH('Cash Flows - Strike'!EG$2,Inputs!$L$15:$L$25))/12),0)</f>
        <v>0</v>
      </c>
      <c r="EH29" s="383" t="n">
        <f aca="false">IFERROR(EG29*(1+INDEX(Inputs!$P$15:$P$25,MATCH('Cash Flows - Strike'!EH$2,Inputs!$L$15:$L$25))/12),0)</f>
        <v>0</v>
      </c>
      <c r="EI29" s="383" t="n">
        <f aca="false">IFERROR(EH29*(1+INDEX(Inputs!$P$15:$P$25,MATCH('Cash Flows - Strike'!EI$2,Inputs!$L$15:$L$25))/12),0)</f>
        <v>0</v>
      </c>
      <c r="EJ29" s="383" t="n">
        <f aca="false">IFERROR(EI29*(1+INDEX(Inputs!$P$15:$P$25,MATCH('Cash Flows - Strike'!EJ$2,Inputs!$L$15:$L$25))/12),0)</f>
        <v>0</v>
      </c>
      <c r="EK29" s="383" t="n">
        <f aca="false">IFERROR(EJ29*(1+INDEX(Inputs!$P$15:$P$25,MATCH('Cash Flows - Strike'!EK$2,Inputs!$L$15:$L$25))/12),0)</f>
        <v>0</v>
      </c>
      <c r="EL29" s="383" t="n">
        <f aca="false">IFERROR(EK29*(1+INDEX(Inputs!$P$15:$P$25,MATCH('Cash Flows - Strike'!EL$2,Inputs!$L$15:$L$25))/12),0)</f>
        <v>0</v>
      </c>
      <c r="EM29" s="383" t="n">
        <f aca="false">IFERROR(EL29*(1+INDEX(Inputs!$P$15:$P$25,MATCH('Cash Flows - Strike'!EM$2,Inputs!$L$15:$L$25))/12),0)</f>
        <v>0</v>
      </c>
      <c r="EN29" s="383" t="n">
        <f aca="false">IFERROR(EM29*(1+INDEX(Inputs!$P$15:$P$25,MATCH('Cash Flows - Strike'!EN$2,Inputs!$L$15:$L$25))/12),0)</f>
        <v>0</v>
      </c>
      <c r="EO29" s="383" t="n">
        <f aca="false">IFERROR(EN29*(1+INDEX(Inputs!$P$15:$P$25,MATCH('Cash Flows - Strike'!EO$2,Inputs!$L$15:$L$25))/12),0)</f>
        <v>0</v>
      </c>
      <c r="EP29" s="383" t="n">
        <f aca="false">IFERROR(EO29*(1+INDEX(Inputs!$P$15:$P$25,MATCH('Cash Flows - Strike'!EP$2,Inputs!$L$15:$L$25))/12),0)</f>
        <v>0</v>
      </c>
      <c r="EQ29" s="383" t="n">
        <f aca="false">IFERROR(EP29*(1+INDEX(Inputs!$P$15:$P$25,MATCH('Cash Flows - Strike'!EQ$2,Inputs!$L$15:$L$25))/12),0)</f>
        <v>0</v>
      </c>
      <c r="ER29" s="383" t="n">
        <f aca="false">IFERROR(EQ29*(1+INDEX(Inputs!$P$15:$P$25,MATCH('Cash Flows - Strike'!ER$2,Inputs!$L$15:$L$25))/12),0)</f>
        <v>0</v>
      </c>
      <c r="ES29" s="383" t="n">
        <f aca="false">IFERROR(ER29*(1+INDEX(Inputs!$P$15:$P$25,MATCH('Cash Flows - Strike'!ES$2,Inputs!$L$15:$L$25))/12),0)</f>
        <v>0</v>
      </c>
      <c r="ET29" s="383" t="n">
        <f aca="false">IFERROR(ES29*(1+INDEX(Inputs!$P$15:$P$25,MATCH('Cash Flows - Strike'!ET$2,Inputs!$L$15:$L$25))/12),0)</f>
        <v>0</v>
      </c>
      <c r="EU29" s="383" t="n">
        <f aca="false">IFERROR(ET29*(1+INDEX(Inputs!$P$15:$P$25,MATCH('Cash Flows - Strike'!EU$2,Inputs!$L$15:$L$25))/12),0)</f>
        <v>0</v>
      </c>
      <c r="EV29" s="383" t="n">
        <f aca="false">IFERROR(EU29*(1+INDEX(Inputs!$P$15:$P$25,MATCH('Cash Flows - Strike'!EV$2,Inputs!$L$15:$L$25))/12),0)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Strike'!V$2,Inputs!$L$15:$L$25))/12),0)</f>
        <v>0</v>
      </c>
      <c r="W30" s="383" t="n">
        <f aca="false">IFERROR(V30*(1+INDEX(Inputs!$P$15:$P$25,MATCH('Cash Flows - Strike'!W$2,Inputs!$L$15:$L$25))/12),0)</f>
        <v>0</v>
      </c>
      <c r="X30" s="383" t="n">
        <f aca="false">IFERROR(W30*(1+INDEX(Inputs!$P$15:$P$25,MATCH('Cash Flows - Strike'!X$2,Inputs!$L$15:$L$25))/12),0)</f>
        <v>0</v>
      </c>
      <c r="Y30" s="383" t="n">
        <f aca="false">IFERROR(X30*(1+INDEX(Inputs!$P$15:$P$25,MATCH('Cash Flows - Strike'!Y$2,Inputs!$L$15:$L$25))/12),0)</f>
        <v>0</v>
      </c>
      <c r="Z30" s="383" t="n">
        <f aca="false">IFERROR(Y30*(1+INDEX(Inputs!$P$15:$P$25,MATCH('Cash Flows - Strike'!Z$2,Inputs!$L$15:$L$25))/12),0)</f>
        <v>0</v>
      </c>
      <c r="AA30" s="383" t="n">
        <f aca="false">IFERROR(Z30*(1+INDEX(Inputs!$P$15:$P$25,MATCH('Cash Flows - Strike'!AA$2,Inputs!$L$15:$L$25))/12),0)</f>
        <v>0</v>
      </c>
      <c r="AB30" s="383" t="n">
        <f aca="false">IFERROR(AA30*(1+INDEX(Inputs!$P$15:$P$25,MATCH('Cash Flows - Strike'!AB$2,Inputs!$L$15:$L$25))/12),0)</f>
        <v>0</v>
      </c>
      <c r="AC30" s="383" t="n">
        <f aca="false">IFERROR(AB30*(1+INDEX(Inputs!$P$15:$P$25,MATCH('Cash Flows - Strike'!AC$2,Inputs!$L$15:$L$25))/12),0)</f>
        <v>0</v>
      </c>
      <c r="AD30" s="383" t="n">
        <f aca="false">IFERROR(AC30*(1+INDEX(Inputs!$P$15:$P$25,MATCH('Cash Flows - Strike'!AD$2,Inputs!$L$15:$L$25))/12),0)</f>
        <v>0</v>
      </c>
      <c r="AE30" s="383" t="n">
        <f aca="false">IFERROR(AD30*(1+INDEX(Inputs!$P$15:$P$25,MATCH('Cash Flows - Strike'!AE$2,Inputs!$L$15:$L$25))/12),0)</f>
        <v>0</v>
      </c>
      <c r="AF30" s="383" t="n">
        <f aca="false">IFERROR(AE30*(1+INDEX(Inputs!$P$15:$P$25,MATCH('Cash Flows - Strike'!AF$2,Inputs!$L$15:$L$25))/12),0)</f>
        <v>0</v>
      </c>
      <c r="AG30" s="383" t="n">
        <f aca="false">IFERROR(AF30*(1+INDEX(Inputs!$P$15:$P$25,MATCH('Cash Flows - Strike'!AG$2,Inputs!$L$15:$L$25))/12),0)</f>
        <v>0</v>
      </c>
      <c r="AH30" s="383" t="n">
        <f aca="false">IFERROR(AG30*(1+INDEX(Inputs!$P$15:$P$25,MATCH('Cash Flows - Strike'!AH$2,Inputs!$L$15:$L$25))/12),0)</f>
        <v>0</v>
      </c>
      <c r="AI30" s="383" t="n">
        <f aca="false">IFERROR(AH30*(1+INDEX(Inputs!$P$15:$P$25,MATCH('Cash Flows - Strike'!AI$2,Inputs!$L$15:$L$25))/12),0)</f>
        <v>0</v>
      </c>
      <c r="AJ30" s="383" t="n">
        <f aca="false">IFERROR(AI30*(1+INDEX(Inputs!$P$15:$P$25,MATCH('Cash Flows - Strike'!AJ$2,Inputs!$L$15:$L$25))/12),0)</f>
        <v>0</v>
      </c>
      <c r="AK30" s="383" t="n">
        <f aca="false">IFERROR(AJ30*(1+INDEX(Inputs!$P$15:$P$25,MATCH('Cash Flows - Strike'!AK$2,Inputs!$L$15:$L$25))/12),0)</f>
        <v>0</v>
      </c>
      <c r="AL30" s="383" t="n">
        <f aca="false">IFERROR(AK30*(1+INDEX(Inputs!$P$15:$P$25,MATCH('Cash Flows - Strike'!AL$2,Inputs!$L$15:$L$25))/12),0)</f>
        <v>0</v>
      </c>
      <c r="AM30" s="383" t="n">
        <f aca="false">IFERROR(AL30*(1+INDEX(Inputs!$P$15:$P$25,MATCH('Cash Flows - Strike'!AM$2,Inputs!$L$15:$L$25))/12),0)</f>
        <v>0</v>
      </c>
      <c r="AN30" s="383" t="n">
        <f aca="false">IFERROR(AM30*(1+INDEX(Inputs!$P$15:$P$25,MATCH('Cash Flows - Strike'!AN$2,Inputs!$L$15:$L$25))/12),0)</f>
        <v>0</v>
      </c>
      <c r="AO30" s="383" t="n">
        <f aca="false">IFERROR(AN30*(1+INDEX(Inputs!$P$15:$P$25,MATCH('Cash Flows - Strike'!AO$2,Inputs!$L$15:$L$25))/12),0)</f>
        <v>0</v>
      </c>
      <c r="AP30" s="383" t="n">
        <f aca="false">IFERROR(AO30*(1+INDEX(Inputs!$P$15:$P$25,MATCH('Cash Flows - Strike'!AP$2,Inputs!$L$15:$L$25))/12),0)</f>
        <v>0</v>
      </c>
      <c r="AQ30" s="383" t="n">
        <f aca="false">IFERROR(AP30*(1+INDEX(Inputs!$P$15:$P$25,MATCH('Cash Flows - Strike'!AQ$2,Inputs!$L$15:$L$25))/12),0)</f>
        <v>0</v>
      </c>
      <c r="AR30" s="383" t="n">
        <f aca="false">IFERROR(AQ30*(1+INDEX(Inputs!$P$15:$P$25,MATCH('Cash Flows - Strike'!AR$2,Inputs!$L$15:$L$25))/12),0)</f>
        <v>0</v>
      </c>
      <c r="AS30" s="383" t="n">
        <f aca="false">IFERROR(AR30*(1+INDEX(Inputs!$P$15:$P$25,MATCH('Cash Flows - Strike'!AS$2,Inputs!$L$15:$L$25))/12),0)</f>
        <v>0</v>
      </c>
      <c r="AT30" s="383" t="n">
        <f aca="false">IFERROR(AS30*(1+INDEX(Inputs!$P$15:$P$25,MATCH('Cash Flows - Strike'!AT$2,Inputs!$L$15:$L$25))/12),0)</f>
        <v>0</v>
      </c>
      <c r="AU30" s="383" t="n">
        <f aca="false">IFERROR(AT30*(1+INDEX(Inputs!$P$15:$P$25,MATCH('Cash Flows - Strike'!AU$2,Inputs!$L$15:$L$25))/12),0)</f>
        <v>0</v>
      </c>
      <c r="AV30" s="383" t="n">
        <f aca="false">IFERROR(AU30*(1+INDEX(Inputs!$P$15:$P$25,MATCH('Cash Flows - Strike'!AV$2,Inputs!$L$15:$L$25))/12),0)</f>
        <v>0</v>
      </c>
      <c r="AW30" s="383" t="n">
        <f aca="false">IFERROR(AV30*(1+INDEX(Inputs!$P$15:$P$25,MATCH('Cash Flows - Strike'!AW$2,Inputs!$L$15:$L$25))/12),0)</f>
        <v>0</v>
      </c>
      <c r="AX30" s="383" t="n">
        <f aca="false">IFERROR(AW30*(1+INDEX(Inputs!$P$15:$P$25,MATCH('Cash Flows - Strike'!AX$2,Inputs!$L$15:$L$25))/12),0)</f>
        <v>0</v>
      </c>
      <c r="AY30" s="383" t="n">
        <f aca="false">IFERROR(AX30*(1+INDEX(Inputs!$P$15:$P$25,MATCH('Cash Flows - Strike'!AY$2,Inputs!$L$15:$L$25))/12),0)</f>
        <v>0</v>
      </c>
      <c r="AZ30" s="383" t="n">
        <f aca="false">IFERROR(AY30*(1+INDEX(Inputs!$P$15:$P$25,MATCH('Cash Flows - Strike'!AZ$2,Inputs!$L$15:$L$25))/12),0)</f>
        <v>0</v>
      </c>
      <c r="BA30" s="383" t="n">
        <f aca="false">IFERROR(AZ30*(1+INDEX(Inputs!$P$15:$P$25,MATCH('Cash Flows - Strike'!BA$2,Inputs!$L$15:$L$25))/12),0)</f>
        <v>0</v>
      </c>
      <c r="BB30" s="383" t="n">
        <f aca="false">IFERROR(BA30*(1+INDEX(Inputs!$P$15:$P$25,MATCH('Cash Flows - Strike'!BB$2,Inputs!$L$15:$L$25))/12),0)</f>
        <v>0</v>
      </c>
      <c r="BC30" s="383" t="n">
        <f aca="false">IFERROR(BB30*(1+INDEX(Inputs!$P$15:$P$25,MATCH('Cash Flows - Strike'!BC$2,Inputs!$L$15:$L$25))/12),0)</f>
        <v>0</v>
      </c>
      <c r="BD30" s="383" t="n">
        <f aca="false">IFERROR(BC30*(1+INDEX(Inputs!$P$15:$P$25,MATCH('Cash Flows - Strike'!BD$2,Inputs!$L$15:$L$25))/12),0)</f>
        <v>0</v>
      </c>
      <c r="BE30" s="383" t="n">
        <f aca="false">IFERROR(BD30*(1+INDEX(Inputs!$P$15:$P$25,MATCH('Cash Flows - Strike'!BE$2,Inputs!$L$15:$L$25))/12),0)</f>
        <v>0</v>
      </c>
      <c r="BF30" s="383" t="n">
        <f aca="false">IFERROR(BE30*(1+INDEX(Inputs!$P$15:$P$25,MATCH('Cash Flows - Strike'!BF$2,Inputs!$L$15:$L$25))/12),0)</f>
        <v>0</v>
      </c>
      <c r="BG30" s="383" t="n">
        <f aca="false">IFERROR(BF30*(1+INDEX(Inputs!$P$15:$P$25,MATCH('Cash Flows - Strike'!BG$2,Inputs!$L$15:$L$25))/12),0)</f>
        <v>0</v>
      </c>
      <c r="BH30" s="383" t="n">
        <f aca="false">IFERROR(BG30*(1+INDEX(Inputs!$P$15:$P$25,MATCH('Cash Flows - Strike'!BH$2,Inputs!$L$15:$L$25))/12),0)</f>
        <v>0</v>
      </c>
      <c r="BI30" s="383" t="n">
        <f aca="false">IFERROR(BH30*(1+INDEX(Inputs!$P$15:$P$25,MATCH('Cash Flows - Strike'!BI$2,Inputs!$L$15:$L$25))/12),0)</f>
        <v>0</v>
      </c>
      <c r="BJ30" s="383" t="n">
        <f aca="false">IFERROR(BI30*(1+INDEX(Inputs!$P$15:$P$25,MATCH('Cash Flows - Strike'!BJ$2,Inputs!$L$15:$L$25))/12),0)</f>
        <v>0</v>
      </c>
      <c r="BK30" s="383" t="n">
        <f aca="false">IFERROR(BJ30*(1+INDEX(Inputs!$P$15:$P$25,MATCH('Cash Flows - Strike'!BK$2,Inputs!$L$15:$L$25))/12),0)</f>
        <v>0</v>
      </c>
      <c r="BL30" s="383" t="n">
        <f aca="false">IFERROR(BK30*(1+INDEX(Inputs!$P$15:$P$25,MATCH('Cash Flows - Strike'!BL$2,Inputs!$L$15:$L$25))/12),0)</f>
        <v>0</v>
      </c>
      <c r="BM30" s="383" t="n">
        <f aca="false">IFERROR(BL30*(1+INDEX(Inputs!$P$15:$P$25,MATCH('Cash Flows - Strike'!BM$2,Inputs!$L$15:$L$25))/12),0)</f>
        <v>0</v>
      </c>
      <c r="BN30" s="383" t="n">
        <f aca="false">IFERROR(BM30*(1+INDEX(Inputs!$P$15:$P$25,MATCH('Cash Flows - Strike'!BN$2,Inputs!$L$15:$L$25))/12),0)</f>
        <v>0</v>
      </c>
      <c r="BO30" s="383" t="n">
        <f aca="false">IFERROR(BN30*(1+INDEX(Inputs!$P$15:$P$25,MATCH('Cash Flows - Strike'!BO$2,Inputs!$L$15:$L$25))/12),0)</f>
        <v>0</v>
      </c>
      <c r="BP30" s="383" t="n">
        <f aca="false">IFERROR(BO30*(1+INDEX(Inputs!$P$15:$P$25,MATCH('Cash Flows - Strike'!BP$2,Inputs!$L$15:$L$25))/12),0)</f>
        <v>0</v>
      </c>
      <c r="BQ30" s="383" t="n">
        <f aca="false">IFERROR(BP30*(1+INDEX(Inputs!$P$15:$P$25,MATCH('Cash Flows - Strike'!BQ$2,Inputs!$L$15:$L$25))/12),0)</f>
        <v>0</v>
      </c>
      <c r="BR30" s="383" t="n">
        <f aca="false">IFERROR(BQ30*(1+INDEX(Inputs!$P$15:$P$25,MATCH('Cash Flows - Strike'!BR$2,Inputs!$L$15:$L$25))/12),0)</f>
        <v>0</v>
      </c>
      <c r="BS30" s="383" t="n">
        <f aca="false">IFERROR(BR30*(1+INDEX(Inputs!$P$15:$P$25,MATCH('Cash Flows - Strike'!BS$2,Inputs!$L$15:$L$25))/12),0)</f>
        <v>0</v>
      </c>
      <c r="BT30" s="383" t="n">
        <f aca="false">IFERROR(BS30*(1+INDEX(Inputs!$P$15:$P$25,MATCH('Cash Flows - Strike'!BT$2,Inputs!$L$15:$L$25))/12),0)</f>
        <v>0</v>
      </c>
      <c r="BU30" s="383" t="n">
        <f aca="false">IFERROR(BT30*(1+INDEX(Inputs!$P$15:$P$25,MATCH('Cash Flows - Strike'!BU$2,Inputs!$L$15:$L$25))/12),0)</f>
        <v>0</v>
      </c>
      <c r="BV30" s="383" t="n">
        <f aca="false">IFERROR(BU30*(1+INDEX(Inputs!$P$15:$P$25,MATCH('Cash Flows - Strike'!BV$2,Inputs!$L$15:$L$25))/12),0)</f>
        <v>0</v>
      </c>
      <c r="BW30" s="383" t="n">
        <f aca="false">IFERROR(BV30*(1+INDEX(Inputs!$P$15:$P$25,MATCH('Cash Flows - Strike'!BW$2,Inputs!$L$15:$L$25))/12),0)</f>
        <v>0</v>
      </c>
      <c r="BX30" s="383" t="n">
        <f aca="false">IFERROR(BW30*(1+INDEX(Inputs!$P$15:$P$25,MATCH('Cash Flows - Strike'!BX$2,Inputs!$L$15:$L$25))/12),0)</f>
        <v>0</v>
      </c>
      <c r="BY30" s="383" t="n">
        <f aca="false">IFERROR(BX30*(1+INDEX(Inputs!$P$15:$P$25,MATCH('Cash Flows - Strike'!BY$2,Inputs!$L$15:$L$25))/12),0)</f>
        <v>0</v>
      </c>
      <c r="BZ30" s="383" t="n">
        <f aca="false">IFERROR(BY30*(1+INDEX(Inputs!$P$15:$P$25,MATCH('Cash Flows - Strike'!BZ$2,Inputs!$L$15:$L$25))/12),0)</f>
        <v>0</v>
      </c>
      <c r="CA30" s="383" t="n">
        <f aca="false">IFERROR(BZ30*(1+INDEX(Inputs!$P$15:$P$25,MATCH('Cash Flows - Strike'!CA$2,Inputs!$L$15:$L$25))/12),0)</f>
        <v>0</v>
      </c>
      <c r="CB30" s="383" t="n">
        <f aca="false">IFERROR(CA30*(1+INDEX(Inputs!$P$15:$P$25,MATCH('Cash Flows - Strike'!CB$2,Inputs!$L$15:$L$25))/12),0)</f>
        <v>0</v>
      </c>
      <c r="CC30" s="383" t="n">
        <f aca="false">IFERROR(CB30*(1+INDEX(Inputs!$P$15:$P$25,MATCH('Cash Flows - Strike'!CC$2,Inputs!$L$15:$L$25))/12),0)</f>
        <v>0</v>
      </c>
      <c r="CD30" s="383" t="n">
        <f aca="false">IFERROR(CC30*(1+INDEX(Inputs!$P$15:$P$25,MATCH('Cash Flows - Strike'!CD$2,Inputs!$L$15:$L$25))/12),0)</f>
        <v>0</v>
      </c>
      <c r="CE30" s="383" t="n">
        <f aca="false">IFERROR(CD30*(1+INDEX(Inputs!$P$15:$P$25,MATCH('Cash Flows - Strike'!CE$2,Inputs!$L$15:$L$25))/12),0)</f>
        <v>0</v>
      </c>
      <c r="CF30" s="383" t="n">
        <f aca="false">IFERROR(CE30*(1+INDEX(Inputs!$P$15:$P$25,MATCH('Cash Flows - Strike'!CF$2,Inputs!$L$15:$L$25))/12),0)</f>
        <v>0</v>
      </c>
      <c r="CG30" s="383" t="n">
        <f aca="false">IFERROR(CF30*(1+INDEX(Inputs!$P$15:$P$25,MATCH('Cash Flows - Strike'!CG$2,Inputs!$L$15:$L$25))/12),0)</f>
        <v>0</v>
      </c>
      <c r="CH30" s="383" t="n">
        <f aca="false">IFERROR(CG30*(1+INDEX(Inputs!$P$15:$P$25,MATCH('Cash Flows - Strike'!CH$2,Inputs!$L$15:$L$25))/12),0)</f>
        <v>0</v>
      </c>
      <c r="CI30" s="383" t="n">
        <f aca="false">IFERROR(CH30*(1+INDEX(Inputs!$P$15:$P$25,MATCH('Cash Flows - Strike'!CI$2,Inputs!$L$15:$L$25))/12),0)</f>
        <v>0</v>
      </c>
      <c r="CJ30" s="383" t="n">
        <f aca="false">IFERROR(CI30*(1+INDEX(Inputs!$P$15:$P$25,MATCH('Cash Flows - Strike'!CJ$2,Inputs!$L$15:$L$25))/12),0)</f>
        <v>0</v>
      </c>
      <c r="CK30" s="383" t="n">
        <f aca="false">IFERROR(CJ30*(1+INDEX(Inputs!$P$15:$P$25,MATCH('Cash Flows - Strike'!CK$2,Inputs!$L$15:$L$25))/12),0)</f>
        <v>0</v>
      </c>
      <c r="CL30" s="383" t="n">
        <f aca="false">IFERROR(CK30*(1+INDEX(Inputs!$P$15:$P$25,MATCH('Cash Flows - Strike'!CL$2,Inputs!$L$15:$L$25))/12),0)</f>
        <v>0</v>
      </c>
      <c r="CM30" s="383" t="n">
        <f aca="false">IFERROR(CL30*(1+INDEX(Inputs!$P$15:$P$25,MATCH('Cash Flows - Strike'!CM$2,Inputs!$L$15:$L$25))/12),0)</f>
        <v>0</v>
      </c>
      <c r="CN30" s="383" t="n">
        <f aca="false">IFERROR(CM30*(1+INDEX(Inputs!$P$15:$P$25,MATCH('Cash Flows - Strike'!CN$2,Inputs!$L$15:$L$25))/12),0)</f>
        <v>0</v>
      </c>
      <c r="CO30" s="383" t="n">
        <f aca="false">IFERROR(CN30*(1+INDEX(Inputs!$P$15:$P$25,MATCH('Cash Flows - Strike'!CO$2,Inputs!$L$15:$L$25))/12),0)</f>
        <v>0</v>
      </c>
      <c r="CP30" s="383" t="n">
        <f aca="false">IFERROR(CO30*(1+INDEX(Inputs!$P$15:$P$25,MATCH('Cash Flows - Strike'!CP$2,Inputs!$L$15:$L$25))/12),0)</f>
        <v>0</v>
      </c>
      <c r="CQ30" s="383" t="n">
        <f aca="false">IFERROR(CP30*(1+INDEX(Inputs!$P$15:$P$25,MATCH('Cash Flows - Strike'!CQ$2,Inputs!$L$15:$L$25))/12),0)</f>
        <v>0</v>
      </c>
      <c r="CR30" s="383" t="n">
        <f aca="false">IFERROR(CQ30*(1+INDEX(Inputs!$P$15:$P$25,MATCH('Cash Flows - Strike'!CR$2,Inputs!$L$15:$L$25))/12),0)</f>
        <v>0</v>
      </c>
      <c r="CS30" s="383" t="n">
        <f aca="false">IFERROR(CR30*(1+INDEX(Inputs!$P$15:$P$25,MATCH('Cash Flows - Strike'!CS$2,Inputs!$L$15:$L$25))/12),0)</f>
        <v>0</v>
      </c>
      <c r="CT30" s="383" t="n">
        <f aca="false">IFERROR(CS30*(1+INDEX(Inputs!$P$15:$P$25,MATCH('Cash Flows - Strike'!CT$2,Inputs!$L$15:$L$25))/12),0)</f>
        <v>0</v>
      </c>
      <c r="CU30" s="383" t="n">
        <f aca="false">IFERROR(CT30*(1+INDEX(Inputs!$P$15:$P$25,MATCH('Cash Flows - Strike'!CU$2,Inputs!$L$15:$L$25))/12),0)</f>
        <v>0</v>
      </c>
      <c r="CV30" s="383" t="n">
        <f aca="false">IFERROR(CU30*(1+INDEX(Inputs!$P$15:$P$25,MATCH('Cash Flows - Strike'!CV$2,Inputs!$L$15:$L$25))/12),0)</f>
        <v>0</v>
      </c>
      <c r="CW30" s="383" t="n">
        <f aca="false">IFERROR(CV30*(1+INDEX(Inputs!$P$15:$P$25,MATCH('Cash Flows - Strike'!CW$2,Inputs!$L$15:$L$25))/12),0)</f>
        <v>0</v>
      </c>
      <c r="CX30" s="383" t="n">
        <f aca="false">IFERROR(CW30*(1+INDEX(Inputs!$P$15:$P$25,MATCH('Cash Flows - Strike'!CX$2,Inputs!$L$15:$L$25))/12),0)</f>
        <v>0</v>
      </c>
      <c r="CY30" s="383" t="n">
        <f aca="false">IFERROR(CX30*(1+INDEX(Inputs!$P$15:$P$25,MATCH('Cash Flows - Strike'!CY$2,Inputs!$L$15:$L$25))/12),0)</f>
        <v>0</v>
      </c>
      <c r="CZ30" s="383" t="n">
        <f aca="false">IFERROR(CY30*(1+INDEX(Inputs!$P$15:$P$25,MATCH('Cash Flows - Strike'!CZ$2,Inputs!$L$15:$L$25))/12),0)</f>
        <v>0</v>
      </c>
      <c r="DA30" s="383" t="n">
        <f aca="false">IFERROR(CZ30*(1+INDEX(Inputs!$P$15:$P$25,MATCH('Cash Flows - Strike'!DA$2,Inputs!$L$15:$L$25))/12),0)</f>
        <v>0</v>
      </c>
      <c r="DB30" s="383" t="n">
        <f aca="false">IFERROR(DA30*(1+INDEX(Inputs!$P$15:$P$25,MATCH('Cash Flows - Strike'!DB$2,Inputs!$L$15:$L$25))/12),0)</f>
        <v>0</v>
      </c>
      <c r="DC30" s="383" t="n">
        <f aca="false">IFERROR(DB30*(1+INDEX(Inputs!$P$15:$P$25,MATCH('Cash Flows - Strike'!DC$2,Inputs!$L$15:$L$25))/12),0)</f>
        <v>0</v>
      </c>
      <c r="DD30" s="383" t="n">
        <f aca="false">IFERROR(DC30*(1+INDEX(Inputs!$P$15:$P$25,MATCH('Cash Flows - Strike'!DD$2,Inputs!$L$15:$L$25))/12),0)</f>
        <v>0</v>
      </c>
      <c r="DE30" s="383" t="n">
        <f aca="false">IFERROR(DD30*(1+INDEX(Inputs!$P$15:$P$25,MATCH('Cash Flows - Strike'!DE$2,Inputs!$L$15:$L$25))/12),0)</f>
        <v>0</v>
      </c>
      <c r="DF30" s="383" t="n">
        <f aca="false">IFERROR(DE30*(1+INDEX(Inputs!$P$15:$P$25,MATCH('Cash Flows - Strike'!DF$2,Inputs!$L$15:$L$25))/12),0)</f>
        <v>0</v>
      </c>
      <c r="DG30" s="383" t="n">
        <f aca="false">IFERROR(DF30*(1+INDEX(Inputs!$P$15:$P$25,MATCH('Cash Flows - Strike'!DG$2,Inputs!$L$15:$L$25))/12),0)</f>
        <v>0</v>
      </c>
      <c r="DH30" s="383" t="n">
        <f aca="false">IFERROR(DG30*(1+INDEX(Inputs!$P$15:$P$25,MATCH('Cash Flows - Strike'!DH$2,Inputs!$L$15:$L$25))/12),0)</f>
        <v>0</v>
      </c>
      <c r="DI30" s="383" t="n">
        <f aca="false">IFERROR(DH30*(1+INDEX(Inputs!$P$15:$P$25,MATCH('Cash Flows - Strike'!DI$2,Inputs!$L$15:$L$25))/12),0)</f>
        <v>0</v>
      </c>
      <c r="DJ30" s="383" t="n">
        <f aca="false">IFERROR(DI30*(1+INDEX(Inputs!$P$15:$P$25,MATCH('Cash Flows - Strike'!DJ$2,Inputs!$L$15:$L$25))/12),0)</f>
        <v>0</v>
      </c>
      <c r="DK30" s="383" t="n">
        <f aca="false">IFERROR(DJ30*(1+INDEX(Inputs!$P$15:$P$25,MATCH('Cash Flows - Strike'!DK$2,Inputs!$L$15:$L$25))/12),0)</f>
        <v>0</v>
      </c>
      <c r="DL30" s="383" t="n">
        <f aca="false">IFERROR(DK30*(1+INDEX(Inputs!$P$15:$P$25,MATCH('Cash Flows - Strike'!DL$2,Inputs!$L$15:$L$25))/12),0)</f>
        <v>0</v>
      </c>
      <c r="DM30" s="383" t="n">
        <f aca="false">IFERROR(DL30*(1+INDEX(Inputs!$P$15:$P$25,MATCH('Cash Flows - Strike'!DM$2,Inputs!$L$15:$L$25))/12),0)</f>
        <v>0</v>
      </c>
      <c r="DN30" s="383" t="n">
        <f aca="false">IFERROR(DM30*(1+INDEX(Inputs!$P$15:$P$25,MATCH('Cash Flows - Strike'!DN$2,Inputs!$L$15:$L$25))/12),0)</f>
        <v>0</v>
      </c>
      <c r="DO30" s="383" t="n">
        <f aca="false">IFERROR(DN30*(1+INDEX(Inputs!$P$15:$P$25,MATCH('Cash Flows - Strike'!DO$2,Inputs!$L$15:$L$25))/12),0)</f>
        <v>0</v>
      </c>
      <c r="DP30" s="383" t="n">
        <f aca="false">IFERROR(DO30*(1+INDEX(Inputs!$P$15:$P$25,MATCH('Cash Flows - Strike'!DP$2,Inputs!$L$15:$L$25))/12),0)</f>
        <v>0</v>
      </c>
      <c r="DQ30" s="383" t="n">
        <f aca="false">IFERROR(DP30*(1+INDEX(Inputs!$P$15:$P$25,MATCH('Cash Flows - Strike'!DQ$2,Inputs!$L$15:$L$25))/12),0)</f>
        <v>0</v>
      </c>
      <c r="DR30" s="383" t="n">
        <f aca="false">IFERROR(DQ30*(1+INDEX(Inputs!$P$15:$P$25,MATCH('Cash Flows - Strike'!DR$2,Inputs!$L$15:$L$25))/12),0)</f>
        <v>0</v>
      </c>
      <c r="DS30" s="383" t="n">
        <f aca="false">IFERROR(DR30*(1+INDEX(Inputs!$P$15:$P$25,MATCH('Cash Flows - Strike'!DS$2,Inputs!$L$15:$L$25))/12),0)</f>
        <v>0</v>
      </c>
      <c r="DT30" s="383" t="n">
        <f aca="false">IFERROR(DS30*(1+INDEX(Inputs!$P$15:$P$25,MATCH('Cash Flows - Strike'!DT$2,Inputs!$L$15:$L$25))/12),0)</f>
        <v>0</v>
      </c>
      <c r="DU30" s="383" t="n">
        <f aca="false">IFERROR(DT30*(1+INDEX(Inputs!$P$15:$P$25,MATCH('Cash Flows - Strike'!DU$2,Inputs!$L$15:$L$25))/12),0)</f>
        <v>0</v>
      </c>
      <c r="DV30" s="383" t="n">
        <f aca="false">IFERROR(DU30*(1+INDEX(Inputs!$P$15:$P$25,MATCH('Cash Flows - Strike'!DV$2,Inputs!$L$15:$L$25))/12),0)</f>
        <v>0</v>
      </c>
      <c r="DW30" s="383" t="n">
        <f aca="false">IFERROR(DV30*(1+INDEX(Inputs!$P$15:$P$25,MATCH('Cash Flows - Strike'!DW$2,Inputs!$L$15:$L$25))/12),0)</f>
        <v>0</v>
      </c>
      <c r="DX30" s="383" t="n">
        <f aca="false">IFERROR(DW30*(1+INDEX(Inputs!$P$15:$P$25,MATCH('Cash Flows - Strike'!DX$2,Inputs!$L$15:$L$25))/12),0)</f>
        <v>0</v>
      </c>
      <c r="DY30" s="383" t="n">
        <f aca="false">IFERROR(DX30*(1+INDEX(Inputs!$P$15:$P$25,MATCH('Cash Flows - Strike'!DY$2,Inputs!$L$15:$L$25))/12),0)</f>
        <v>0</v>
      </c>
      <c r="DZ30" s="383" t="n">
        <f aca="false">IFERROR(DY30*(1+INDEX(Inputs!$P$15:$P$25,MATCH('Cash Flows - Strike'!DZ$2,Inputs!$L$15:$L$25))/12),0)</f>
        <v>0</v>
      </c>
      <c r="EA30" s="383" t="n">
        <f aca="false">IFERROR(DZ30*(1+INDEX(Inputs!$P$15:$P$25,MATCH('Cash Flows - Strike'!EA$2,Inputs!$L$15:$L$25))/12),0)</f>
        <v>0</v>
      </c>
      <c r="EB30" s="383" t="n">
        <f aca="false">IFERROR(EA30*(1+INDEX(Inputs!$P$15:$P$25,MATCH('Cash Flows - Strike'!EB$2,Inputs!$L$15:$L$25))/12),0)</f>
        <v>0</v>
      </c>
      <c r="EC30" s="383" t="n">
        <f aca="false">IFERROR(EB30*(1+INDEX(Inputs!$P$15:$P$25,MATCH('Cash Flows - Strike'!EC$2,Inputs!$L$15:$L$25))/12),0)</f>
        <v>0</v>
      </c>
      <c r="ED30" s="383" t="n">
        <f aca="false">IFERROR(EC30*(1+INDEX(Inputs!$P$15:$P$25,MATCH('Cash Flows - Strike'!ED$2,Inputs!$L$15:$L$25))/12),0)</f>
        <v>0</v>
      </c>
      <c r="EE30" s="383" t="n">
        <f aca="false">IFERROR(ED30*(1+INDEX(Inputs!$P$15:$P$25,MATCH('Cash Flows - Strike'!EE$2,Inputs!$L$15:$L$25))/12),0)</f>
        <v>0</v>
      </c>
      <c r="EF30" s="383" t="n">
        <f aca="false">IFERROR(EE30*(1+INDEX(Inputs!$P$15:$P$25,MATCH('Cash Flows - Strike'!EF$2,Inputs!$L$15:$L$25))/12),0)</f>
        <v>0</v>
      </c>
      <c r="EG30" s="383" t="n">
        <f aca="false">IFERROR(EF30*(1+INDEX(Inputs!$P$15:$P$25,MATCH('Cash Flows - Strike'!EG$2,Inputs!$L$15:$L$25))/12),0)</f>
        <v>0</v>
      </c>
      <c r="EH30" s="383" t="n">
        <f aca="false">IFERROR(EG30*(1+INDEX(Inputs!$P$15:$P$25,MATCH('Cash Flows - Strike'!EH$2,Inputs!$L$15:$L$25))/12),0)</f>
        <v>0</v>
      </c>
      <c r="EI30" s="383" t="n">
        <f aca="false">IFERROR(EH30*(1+INDEX(Inputs!$P$15:$P$25,MATCH('Cash Flows - Strike'!EI$2,Inputs!$L$15:$L$25))/12),0)</f>
        <v>0</v>
      </c>
      <c r="EJ30" s="383" t="n">
        <f aca="false">IFERROR(EI30*(1+INDEX(Inputs!$P$15:$P$25,MATCH('Cash Flows - Strike'!EJ$2,Inputs!$L$15:$L$25))/12),0)</f>
        <v>0</v>
      </c>
      <c r="EK30" s="383" t="n">
        <f aca="false">IFERROR(EJ30*(1+INDEX(Inputs!$P$15:$P$25,MATCH('Cash Flows - Strike'!EK$2,Inputs!$L$15:$L$25))/12),0)</f>
        <v>0</v>
      </c>
      <c r="EL30" s="383" t="n">
        <f aca="false">IFERROR(EK30*(1+INDEX(Inputs!$P$15:$P$25,MATCH('Cash Flows - Strike'!EL$2,Inputs!$L$15:$L$25))/12),0)</f>
        <v>0</v>
      </c>
      <c r="EM30" s="383" t="n">
        <f aca="false">IFERROR(EL30*(1+INDEX(Inputs!$P$15:$P$25,MATCH('Cash Flows - Strike'!EM$2,Inputs!$L$15:$L$25))/12),0)</f>
        <v>0</v>
      </c>
      <c r="EN30" s="383" t="n">
        <f aca="false">IFERROR(EM30*(1+INDEX(Inputs!$P$15:$P$25,MATCH('Cash Flows - Strike'!EN$2,Inputs!$L$15:$L$25))/12),0)</f>
        <v>0</v>
      </c>
      <c r="EO30" s="383" t="n">
        <f aca="false">IFERROR(EN30*(1+INDEX(Inputs!$P$15:$P$25,MATCH('Cash Flows - Strike'!EO$2,Inputs!$L$15:$L$25))/12),0)</f>
        <v>0</v>
      </c>
      <c r="EP30" s="383" t="n">
        <f aca="false">IFERROR(EO30*(1+INDEX(Inputs!$P$15:$P$25,MATCH('Cash Flows - Strike'!EP$2,Inputs!$L$15:$L$25))/12),0)</f>
        <v>0</v>
      </c>
      <c r="EQ30" s="383" t="n">
        <f aca="false">IFERROR(EP30*(1+INDEX(Inputs!$P$15:$P$25,MATCH('Cash Flows - Strike'!EQ$2,Inputs!$L$15:$L$25))/12),0)</f>
        <v>0</v>
      </c>
      <c r="ER30" s="383" t="n">
        <f aca="false">IFERROR(EQ30*(1+INDEX(Inputs!$P$15:$P$25,MATCH('Cash Flows - Strike'!ER$2,Inputs!$L$15:$L$25))/12),0)</f>
        <v>0</v>
      </c>
      <c r="ES30" s="383" t="n">
        <f aca="false">IFERROR(ER30*(1+INDEX(Inputs!$P$15:$P$25,MATCH('Cash Flows - Strike'!ES$2,Inputs!$L$15:$L$25))/12),0)</f>
        <v>0</v>
      </c>
      <c r="ET30" s="383" t="n">
        <f aca="false">IFERROR(ES30*(1+INDEX(Inputs!$P$15:$P$25,MATCH('Cash Flows - Strike'!ET$2,Inputs!$L$15:$L$25))/12),0)</f>
        <v>0</v>
      </c>
      <c r="EU30" s="383" t="n">
        <f aca="false">IFERROR(ET30*(1+INDEX(Inputs!$P$15:$P$25,MATCH('Cash Flows - Strike'!EU$2,Inputs!$L$15:$L$25))/12),0)</f>
        <v>0</v>
      </c>
      <c r="EV30" s="383" t="n">
        <f aca="false">IFERROR(EU30*(1+INDEX(Inputs!$P$15:$P$25,MATCH('Cash Flows - Strike'!EV$2,Inputs!$L$15:$L$25))/12),0)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Strike'!V$2,Inputs!$L$15:$L$25))/12),0)</f>
        <v>0</v>
      </c>
      <c r="W31" s="383" t="n">
        <f aca="false">IFERROR(V31*(1+INDEX(Inputs!$P$15:$P$25,MATCH('Cash Flows - Strike'!W$2,Inputs!$L$15:$L$25))/12),0)</f>
        <v>0</v>
      </c>
      <c r="X31" s="383" t="n">
        <f aca="false">IFERROR(W31*(1+INDEX(Inputs!$P$15:$P$25,MATCH('Cash Flows - Strike'!X$2,Inputs!$L$15:$L$25))/12),0)</f>
        <v>0</v>
      </c>
      <c r="Y31" s="383" t="n">
        <f aca="false">IFERROR(X31*(1+INDEX(Inputs!$P$15:$P$25,MATCH('Cash Flows - Strike'!Y$2,Inputs!$L$15:$L$25))/12),0)</f>
        <v>0</v>
      </c>
      <c r="Z31" s="383" t="n">
        <f aca="false">IFERROR(Y31*(1+INDEX(Inputs!$P$15:$P$25,MATCH('Cash Flows - Strike'!Z$2,Inputs!$L$15:$L$25))/12),0)</f>
        <v>0</v>
      </c>
      <c r="AA31" s="383" t="n">
        <f aca="false">IFERROR(Z31*(1+INDEX(Inputs!$P$15:$P$25,MATCH('Cash Flows - Strike'!AA$2,Inputs!$L$15:$L$25))/12),0)</f>
        <v>0</v>
      </c>
      <c r="AB31" s="383" t="n">
        <f aca="false">IFERROR(AA31*(1+INDEX(Inputs!$P$15:$P$25,MATCH('Cash Flows - Strike'!AB$2,Inputs!$L$15:$L$25))/12),0)</f>
        <v>0</v>
      </c>
      <c r="AC31" s="383" t="n">
        <f aca="false">IFERROR(AB31*(1+INDEX(Inputs!$P$15:$P$25,MATCH('Cash Flows - Strike'!AC$2,Inputs!$L$15:$L$25))/12),0)</f>
        <v>0</v>
      </c>
      <c r="AD31" s="383" t="n">
        <f aca="false">IFERROR(AC31*(1+INDEX(Inputs!$P$15:$P$25,MATCH('Cash Flows - Strike'!AD$2,Inputs!$L$15:$L$25))/12),0)</f>
        <v>0</v>
      </c>
      <c r="AE31" s="383" t="n">
        <f aca="false">IFERROR(AD31*(1+INDEX(Inputs!$P$15:$P$25,MATCH('Cash Flows - Strike'!AE$2,Inputs!$L$15:$L$25))/12),0)</f>
        <v>0</v>
      </c>
      <c r="AF31" s="383" t="n">
        <f aca="false">IFERROR(AE31*(1+INDEX(Inputs!$P$15:$P$25,MATCH('Cash Flows - Strike'!AF$2,Inputs!$L$15:$L$25))/12),0)</f>
        <v>0</v>
      </c>
      <c r="AG31" s="383" t="n">
        <f aca="false">IFERROR(AF31*(1+INDEX(Inputs!$P$15:$P$25,MATCH('Cash Flows - Strike'!AG$2,Inputs!$L$15:$L$25))/12),0)</f>
        <v>0</v>
      </c>
      <c r="AH31" s="383" t="n">
        <f aca="false">IFERROR(AG31*(1+INDEX(Inputs!$P$15:$P$25,MATCH('Cash Flows - Strike'!AH$2,Inputs!$L$15:$L$25))/12),0)</f>
        <v>0</v>
      </c>
      <c r="AI31" s="383" t="n">
        <f aca="false">IFERROR(AH31*(1+INDEX(Inputs!$P$15:$P$25,MATCH('Cash Flows - Strike'!AI$2,Inputs!$L$15:$L$25))/12),0)</f>
        <v>0</v>
      </c>
      <c r="AJ31" s="383" t="n">
        <f aca="false">IFERROR(AI31*(1+INDEX(Inputs!$P$15:$P$25,MATCH('Cash Flows - Strike'!AJ$2,Inputs!$L$15:$L$25))/12),0)</f>
        <v>0</v>
      </c>
      <c r="AK31" s="383" t="n">
        <f aca="false">IFERROR(AJ31*(1+INDEX(Inputs!$P$15:$P$25,MATCH('Cash Flows - Strike'!AK$2,Inputs!$L$15:$L$25))/12),0)</f>
        <v>0</v>
      </c>
      <c r="AL31" s="383" t="n">
        <f aca="false">IFERROR(AK31*(1+INDEX(Inputs!$P$15:$P$25,MATCH('Cash Flows - Strike'!AL$2,Inputs!$L$15:$L$25))/12),0)</f>
        <v>0</v>
      </c>
      <c r="AM31" s="383" t="n">
        <f aca="false">IFERROR(AL31*(1+INDEX(Inputs!$P$15:$P$25,MATCH('Cash Flows - Strike'!AM$2,Inputs!$L$15:$L$25))/12),0)</f>
        <v>0</v>
      </c>
      <c r="AN31" s="383" t="n">
        <f aca="false">IFERROR(AM31*(1+INDEX(Inputs!$P$15:$P$25,MATCH('Cash Flows - Strike'!AN$2,Inputs!$L$15:$L$25))/12),0)</f>
        <v>0</v>
      </c>
      <c r="AO31" s="383" t="n">
        <f aca="false">IFERROR(AN31*(1+INDEX(Inputs!$P$15:$P$25,MATCH('Cash Flows - Strike'!AO$2,Inputs!$L$15:$L$25))/12),0)</f>
        <v>0</v>
      </c>
      <c r="AP31" s="383" t="n">
        <f aca="false">IFERROR(AO31*(1+INDEX(Inputs!$P$15:$P$25,MATCH('Cash Flows - Strike'!AP$2,Inputs!$L$15:$L$25))/12),0)</f>
        <v>0</v>
      </c>
      <c r="AQ31" s="383" t="n">
        <f aca="false">IFERROR(AP31*(1+INDEX(Inputs!$P$15:$P$25,MATCH('Cash Flows - Strike'!AQ$2,Inputs!$L$15:$L$25))/12),0)</f>
        <v>0</v>
      </c>
      <c r="AR31" s="383" t="n">
        <f aca="false">IFERROR(AQ31*(1+INDEX(Inputs!$P$15:$P$25,MATCH('Cash Flows - Strike'!AR$2,Inputs!$L$15:$L$25))/12),0)</f>
        <v>0</v>
      </c>
      <c r="AS31" s="383" t="n">
        <f aca="false">IFERROR(AR31*(1+INDEX(Inputs!$P$15:$P$25,MATCH('Cash Flows - Strike'!AS$2,Inputs!$L$15:$L$25))/12),0)</f>
        <v>0</v>
      </c>
      <c r="AT31" s="383" t="n">
        <f aca="false">IFERROR(AS31*(1+INDEX(Inputs!$P$15:$P$25,MATCH('Cash Flows - Strike'!AT$2,Inputs!$L$15:$L$25))/12),0)</f>
        <v>0</v>
      </c>
      <c r="AU31" s="383" t="n">
        <f aca="false">IFERROR(AT31*(1+INDEX(Inputs!$P$15:$P$25,MATCH('Cash Flows - Strike'!AU$2,Inputs!$L$15:$L$25))/12),0)</f>
        <v>0</v>
      </c>
      <c r="AV31" s="383" t="n">
        <f aca="false">IFERROR(AU31*(1+INDEX(Inputs!$P$15:$P$25,MATCH('Cash Flows - Strike'!AV$2,Inputs!$L$15:$L$25))/12),0)</f>
        <v>0</v>
      </c>
      <c r="AW31" s="383" t="n">
        <f aca="false">IFERROR(AV31*(1+INDEX(Inputs!$P$15:$P$25,MATCH('Cash Flows - Strike'!AW$2,Inputs!$L$15:$L$25))/12),0)</f>
        <v>0</v>
      </c>
      <c r="AX31" s="383" t="n">
        <f aca="false">IFERROR(AW31*(1+INDEX(Inputs!$P$15:$P$25,MATCH('Cash Flows - Strike'!AX$2,Inputs!$L$15:$L$25))/12),0)</f>
        <v>0</v>
      </c>
      <c r="AY31" s="383" t="n">
        <f aca="false">IFERROR(AX31*(1+INDEX(Inputs!$P$15:$P$25,MATCH('Cash Flows - Strike'!AY$2,Inputs!$L$15:$L$25))/12),0)</f>
        <v>0</v>
      </c>
      <c r="AZ31" s="383" t="n">
        <f aca="false">IFERROR(AY31*(1+INDEX(Inputs!$P$15:$P$25,MATCH('Cash Flows - Strike'!AZ$2,Inputs!$L$15:$L$25))/12),0)</f>
        <v>0</v>
      </c>
      <c r="BA31" s="383" t="n">
        <f aca="false">IFERROR(AZ31*(1+INDEX(Inputs!$P$15:$P$25,MATCH('Cash Flows - Strike'!BA$2,Inputs!$L$15:$L$25))/12),0)</f>
        <v>0</v>
      </c>
      <c r="BB31" s="383" t="n">
        <f aca="false">IFERROR(BA31*(1+INDEX(Inputs!$P$15:$P$25,MATCH('Cash Flows - Strike'!BB$2,Inputs!$L$15:$L$25))/12),0)</f>
        <v>0</v>
      </c>
      <c r="BC31" s="383" t="n">
        <f aca="false">IFERROR(BB31*(1+INDEX(Inputs!$P$15:$P$25,MATCH('Cash Flows - Strike'!BC$2,Inputs!$L$15:$L$25))/12),0)</f>
        <v>0</v>
      </c>
      <c r="BD31" s="383" t="n">
        <f aca="false">IFERROR(BC31*(1+INDEX(Inputs!$P$15:$P$25,MATCH('Cash Flows - Strike'!BD$2,Inputs!$L$15:$L$25))/12),0)</f>
        <v>0</v>
      </c>
      <c r="BE31" s="383" t="n">
        <f aca="false">IFERROR(BD31*(1+INDEX(Inputs!$P$15:$P$25,MATCH('Cash Flows - Strike'!BE$2,Inputs!$L$15:$L$25))/12),0)</f>
        <v>0</v>
      </c>
      <c r="BF31" s="383" t="n">
        <f aca="false">IFERROR(BE31*(1+INDEX(Inputs!$P$15:$P$25,MATCH('Cash Flows - Strike'!BF$2,Inputs!$L$15:$L$25))/12),0)</f>
        <v>0</v>
      </c>
      <c r="BG31" s="383" t="n">
        <f aca="false">IFERROR(BF31*(1+INDEX(Inputs!$P$15:$P$25,MATCH('Cash Flows - Strike'!BG$2,Inputs!$L$15:$L$25))/12),0)</f>
        <v>0</v>
      </c>
      <c r="BH31" s="383" t="n">
        <f aca="false">IFERROR(BG31*(1+INDEX(Inputs!$P$15:$P$25,MATCH('Cash Flows - Strike'!BH$2,Inputs!$L$15:$L$25))/12),0)</f>
        <v>0</v>
      </c>
      <c r="BI31" s="383" t="n">
        <f aca="false">IFERROR(BH31*(1+INDEX(Inputs!$P$15:$P$25,MATCH('Cash Flows - Strike'!BI$2,Inputs!$L$15:$L$25))/12),0)</f>
        <v>0</v>
      </c>
      <c r="BJ31" s="383" t="n">
        <f aca="false">IFERROR(BI31*(1+INDEX(Inputs!$P$15:$P$25,MATCH('Cash Flows - Strike'!BJ$2,Inputs!$L$15:$L$25))/12),0)</f>
        <v>0</v>
      </c>
      <c r="BK31" s="383" t="n">
        <f aca="false">IFERROR(BJ31*(1+INDEX(Inputs!$P$15:$P$25,MATCH('Cash Flows - Strike'!BK$2,Inputs!$L$15:$L$25))/12),0)</f>
        <v>0</v>
      </c>
      <c r="BL31" s="383" t="n">
        <f aca="false">IFERROR(BK31*(1+INDEX(Inputs!$P$15:$P$25,MATCH('Cash Flows - Strike'!BL$2,Inputs!$L$15:$L$25))/12),0)</f>
        <v>0</v>
      </c>
      <c r="BM31" s="383" t="n">
        <f aca="false">IFERROR(BL31*(1+INDEX(Inputs!$P$15:$P$25,MATCH('Cash Flows - Strike'!BM$2,Inputs!$L$15:$L$25))/12),0)</f>
        <v>0</v>
      </c>
      <c r="BN31" s="383" t="n">
        <f aca="false">IFERROR(BM31*(1+INDEX(Inputs!$P$15:$P$25,MATCH('Cash Flows - Strike'!BN$2,Inputs!$L$15:$L$25))/12),0)</f>
        <v>0</v>
      </c>
      <c r="BO31" s="383" t="n">
        <f aca="false">IFERROR(BN31*(1+INDEX(Inputs!$P$15:$P$25,MATCH('Cash Flows - Strike'!BO$2,Inputs!$L$15:$L$25))/12),0)</f>
        <v>0</v>
      </c>
      <c r="BP31" s="383" t="n">
        <f aca="false">IFERROR(BO31*(1+INDEX(Inputs!$P$15:$P$25,MATCH('Cash Flows - Strike'!BP$2,Inputs!$L$15:$L$25))/12),0)</f>
        <v>0</v>
      </c>
      <c r="BQ31" s="383" t="n">
        <f aca="false">IFERROR(BP31*(1+INDEX(Inputs!$P$15:$P$25,MATCH('Cash Flows - Strike'!BQ$2,Inputs!$L$15:$L$25))/12),0)</f>
        <v>0</v>
      </c>
      <c r="BR31" s="383" t="n">
        <f aca="false">IFERROR(BQ31*(1+INDEX(Inputs!$P$15:$P$25,MATCH('Cash Flows - Strike'!BR$2,Inputs!$L$15:$L$25))/12),0)</f>
        <v>0</v>
      </c>
      <c r="BS31" s="383" t="n">
        <f aca="false">IFERROR(BR31*(1+INDEX(Inputs!$P$15:$P$25,MATCH('Cash Flows - Strike'!BS$2,Inputs!$L$15:$L$25))/12),0)</f>
        <v>0</v>
      </c>
      <c r="BT31" s="383" t="n">
        <f aca="false">IFERROR(BS31*(1+INDEX(Inputs!$P$15:$P$25,MATCH('Cash Flows - Strike'!BT$2,Inputs!$L$15:$L$25))/12),0)</f>
        <v>0</v>
      </c>
      <c r="BU31" s="383" t="n">
        <f aca="false">IFERROR(BT31*(1+INDEX(Inputs!$P$15:$P$25,MATCH('Cash Flows - Strike'!BU$2,Inputs!$L$15:$L$25))/12),0)</f>
        <v>0</v>
      </c>
      <c r="BV31" s="383" t="n">
        <f aca="false">IFERROR(BU31*(1+INDEX(Inputs!$P$15:$P$25,MATCH('Cash Flows - Strike'!BV$2,Inputs!$L$15:$L$25))/12),0)</f>
        <v>0</v>
      </c>
      <c r="BW31" s="383" t="n">
        <f aca="false">IFERROR(BV31*(1+INDEX(Inputs!$P$15:$P$25,MATCH('Cash Flows - Strike'!BW$2,Inputs!$L$15:$L$25))/12),0)</f>
        <v>0</v>
      </c>
      <c r="BX31" s="383" t="n">
        <f aca="false">IFERROR(BW31*(1+INDEX(Inputs!$P$15:$P$25,MATCH('Cash Flows - Strike'!BX$2,Inputs!$L$15:$L$25))/12),0)</f>
        <v>0</v>
      </c>
      <c r="BY31" s="383" t="n">
        <f aca="false">IFERROR(BX31*(1+INDEX(Inputs!$P$15:$P$25,MATCH('Cash Flows - Strike'!BY$2,Inputs!$L$15:$L$25))/12),0)</f>
        <v>0</v>
      </c>
      <c r="BZ31" s="383" t="n">
        <f aca="false">IFERROR(BY31*(1+INDEX(Inputs!$P$15:$P$25,MATCH('Cash Flows - Strike'!BZ$2,Inputs!$L$15:$L$25))/12),0)</f>
        <v>0</v>
      </c>
      <c r="CA31" s="383" t="n">
        <f aca="false">IFERROR(BZ31*(1+INDEX(Inputs!$P$15:$P$25,MATCH('Cash Flows - Strike'!CA$2,Inputs!$L$15:$L$25))/12),0)</f>
        <v>0</v>
      </c>
      <c r="CB31" s="383" t="n">
        <f aca="false">IFERROR(CA31*(1+INDEX(Inputs!$P$15:$P$25,MATCH('Cash Flows - Strike'!CB$2,Inputs!$L$15:$L$25))/12),0)</f>
        <v>0</v>
      </c>
      <c r="CC31" s="383" t="n">
        <f aca="false">IFERROR(CB31*(1+INDEX(Inputs!$P$15:$P$25,MATCH('Cash Flows - Strike'!CC$2,Inputs!$L$15:$L$25))/12),0)</f>
        <v>0</v>
      </c>
      <c r="CD31" s="383" t="n">
        <f aca="false">IFERROR(CC31*(1+INDEX(Inputs!$P$15:$P$25,MATCH('Cash Flows - Strike'!CD$2,Inputs!$L$15:$L$25))/12),0)</f>
        <v>0</v>
      </c>
      <c r="CE31" s="383" t="n">
        <f aca="false">IFERROR(CD31*(1+INDEX(Inputs!$P$15:$P$25,MATCH('Cash Flows - Strike'!CE$2,Inputs!$L$15:$L$25))/12),0)</f>
        <v>0</v>
      </c>
      <c r="CF31" s="383" t="n">
        <f aca="false">IFERROR(CE31*(1+INDEX(Inputs!$P$15:$P$25,MATCH('Cash Flows - Strike'!CF$2,Inputs!$L$15:$L$25))/12),0)</f>
        <v>0</v>
      </c>
      <c r="CG31" s="383" t="n">
        <f aca="false">IFERROR(CF31*(1+INDEX(Inputs!$P$15:$P$25,MATCH('Cash Flows - Strike'!CG$2,Inputs!$L$15:$L$25))/12),0)</f>
        <v>0</v>
      </c>
      <c r="CH31" s="383" t="n">
        <f aca="false">IFERROR(CG31*(1+INDEX(Inputs!$P$15:$P$25,MATCH('Cash Flows - Strike'!CH$2,Inputs!$L$15:$L$25))/12),0)</f>
        <v>0</v>
      </c>
      <c r="CI31" s="383" t="n">
        <f aca="false">IFERROR(CH31*(1+INDEX(Inputs!$P$15:$P$25,MATCH('Cash Flows - Strike'!CI$2,Inputs!$L$15:$L$25))/12),0)</f>
        <v>0</v>
      </c>
      <c r="CJ31" s="383" t="n">
        <f aca="false">IFERROR(CI31*(1+INDEX(Inputs!$P$15:$P$25,MATCH('Cash Flows - Strike'!CJ$2,Inputs!$L$15:$L$25))/12),0)</f>
        <v>0</v>
      </c>
      <c r="CK31" s="383" t="n">
        <f aca="false">IFERROR(CJ31*(1+INDEX(Inputs!$P$15:$P$25,MATCH('Cash Flows - Strike'!CK$2,Inputs!$L$15:$L$25))/12),0)</f>
        <v>0</v>
      </c>
      <c r="CL31" s="383" t="n">
        <f aca="false">IFERROR(CK31*(1+INDEX(Inputs!$P$15:$P$25,MATCH('Cash Flows - Strike'!CL$2,Inputs!$L$15:$L$25))/12),0)</f>
        <v>0</v>
      </c>
      <c r="CM31" s="383" t="n">
        <f aca="false">IFERROR(CL31*(1+INDEX(Inputs!$P$15:$P$25,MATCH('Cash Flows - Strike'!CM$2,Inputs!$L$15:$L$25))/12),0)</f>
        <v>0</v>
      </c>
      <c r="CN31" s="383" t="n">
        <f aca="false">IFERROR(CM31*(1+INDEX(Inputs!$P$15:$P$25,MATCH('Cash Flows - Strike'!CN$2,Inputs!$L$15:$L$25))/12),0)</f>
        <v>0</v>
      </c>
      <c r="CO31" s="383" t="n">
        <f aca="false">IFERROR(CN31*(1+INDEX(Inputs!$P$15:$P$25,MATCH('Cash Flows - Strike'!CO$2,Inputs!$L$15:$L$25))/12),0)</f>
        <v>0</v>
      </c>
      <c r="CP31" s="383" t="n">
        <f aca="false">IFERROR(CO31*(1+INDEX(Inputs!$P$15:$P$25,MATCH('Cash Flows - Strike'!CP$2,Inputs!$L$15:$L$25))/12),0)</f>
        <v>0</v>
      </c>
      <c r="CQ31" s="383" t="n">
        <f aca="false">IFERROR(CP31*(1+INDEX(Inputs!$P$15:$P$25,MATCH('Cash Flows - Strike'!CQ$2,Inputs!$L$15:$L$25))/12),0)</f>
        <v>0</v>
      </c>
      <c r="CR31" s="383" t="n">
        <f aca="false">IFERROR(CQ31*(1+INDEX(Inputs!$P$15:$P$25,MATCH('Cash Flows - Strike'!CR$2,Inputs!$L$15:$L$25))/12),0)</f>
        <v>0</v>
      </c>
      <c r="CS31" s="383" t="n">
        <f aca="false">IFERROR(CR31*(1+INDEX(Inputs!$P$15:$P$25,MATCH('Cash Flows - Strike'!CS$2,Inputs!$L$15:$L$25))/12),0)</f>
        <v>0</v>
      </c>
      <c r="CT31" s="383" t="n">
        <f aca="false">IFERROR(CS31*(1+INDEX(Inputs!$P$15:$P$25,MATCH('Cash Flows - Strike'!CT$2,Inputs!$L$15:$L$25))/12),0)</f>
        <v>0</v>
      </c>
      <c r="CU31" s="383" t="n">
        <f aca="false">IFERROR(CT31*(1+INDEX(Inputs!$P$15:$P$25,MATCH('Cash Flows - Strike'!CU$2,Inputs!$L$15:$L$25))/12),0)</f>
        <v>0</v>
      </c>
      <c r="CV31" s="383" t="n">
        <f aca="false">IFERROR(CU31*(1+INDEX(Inputs!$P$15:$P$25,MATCH('Cash Flows - Strike'!CV$2,Inputs!$L$15:$L$25))/12),0)</f>
        <v>0</v>
      </c>
      <c r="CW31" s="383" t="n">
        <f aca="false">IFERROR(CV31*(1+INDEX(Inputs!$P$15:$P$25,MATCH('Cash Flows - Strike'!CW$2,Inputs!$L$15:$L$25))/12),0)</f>
        <v>0</v>
      </c>
      <c r="CX31" s="383" t="n">
        <f aca="false">IFERROR(CW31*(1+INDEX(Inputs!$P$15:$P$25,MATCH('Cash Flows - Strike'!CX$2,Inputs!$L$15:$L$25))/12),0)</f>
        <v>0</v>
      </c>
      <c r="CY31" s="383" t="n">
        <f aca="false">IFERROR(CX31*(1+INDEX(Inputs!$P$15:$P$25,MATCH('Cash Flows - Strike'!CY$2,Inputs!$L$15:$L$25))/12),0)</f>
        <v>0</v>
      </c>
      <c r="CZ31" s="383" t="n">
        <f aca="false">IFERROR(CY31*(1+INDEX(Inputs!$P$15:$P$25,MATCH('Cash Flows - Strike'!CZ$2,Inputs!$L$15:$L$25))/12),0)</f>
        <v>0</v>
      </c>
      <c r="DA31" s="383" t="n">
        <f aca="false">IFERROR(CZ31*(1+INDEX(Inputs!$P$15:$P$25,MATCH('Cash Flows - Strike'!DA$2,Inputs!$L$15:$L$25))/12),0)</f>
        <v>0</v>
      </c>
      <c r="DB31" s="383" t="n">
        <f aca="false">IFERROR(DA31*(1+INDEX(Inputs!$P$15:$P$25,MATCH('Cash Flows - Strike'!DB$2,Inputs!$L$15:$L$25))/12),0)</f>
        <v>0</v>
      </c>
      <c r="DC31" s="383" t="n">
        <f aca="false">IFERROR(DB31*(1+INDEX(Inputs!$P$15:$P$25,MATCH('Cash Flows - Strike'!DC$2,Inputs!$L$15:$L$25))/12),0)</f>
        <v>0</v>
      </c>
      <c r="DD31" s="383" t="n">
        <f aca="false">IFERROR(DC31*(1+INDEX(Inputs!$P$15:$P$25,MATCH('Cash Flows - Strike'!DD$2,Inputs!$L$15:$L$25))/12),0)</f>
        <v>0</v>
      </c>
      <c r="DE31" s="383" t="n">
        <f aca="false">IFERROR(DD31*(1+INDEX(Inputs!$P$15:$P$25,MATCH('Cash Flows - Strike'!DE$2,Inputs!$L$15:$L$25))/12),0)</f>
        <v>0</v>
      </c>
      <c r="DF31" s="383" t="n">
        <f aca="false">IFERROR(DE31*(1+INDEX(Inputs!$P$15:$P$25,MATCH('Cash Flows - Strike'!DF$2,Inputs!$L$15:$L$25))/12),0)</f>
        <v>0</v>
      </c>
      <c r="DG31" s="383" t="n">
        <f aca="false">IFERROR(DF31*(1+INDEX(Inputs!$P$15:$P$25,MATCH('Cash Flows - Strike'!DG$2,Inputs!$L$15:$L$25))/12),0)</f>
        <v>0</v>
      </c>
      <c r="DH31" s="383" t="n">
        <f aca="false">IFERROR(DG31*(1+INDEX(Inputs!$P$15:$P$25,MATCH('Cash Flows - Strike'!DH$2,Inputs!$L$15:$L$25))/12),0)</f>
        <v>0</v>
      </c>
      <c r="DI31" s="383" t="n">
        <f aca="false">IFERROR(DH31*(1+INDEX(Inputs!$P$15:$P$25,MATCH('Cash Flows - Strike'!DI$2,Inputs!$L$15:$L$25))/12),0)</f>
        <v>0</v>
      </c>
      <c r="DJ31" s="383" t="n">
        <f aca="false">IFERROR(DI31*(1+INDEX(Inputs!$P$15:$P$25,MATCH('Cash Flows - Strike'!DJ$2,Inputs!$L$15:$L$25))/12),0)</f>
        <v>0</v>
      </c>
      <c r="DK31" s="383" t="n">
        <f aca="false">IFERROR(DJ31*(1+INDEX(Inputs!$P$15:$P$25,MATCH('Cash Flows - Strike'!DK$2,Inputs!$L$15:$L$25))/12),0)</f>
        <v>0</v>
      </c>
      <c r="DL31" s="383" t="n">
        <f aca="false">IFERROR(DK31*(1+INDEX(Inputs!$P$15:$P$25,MATCH('Cash Flows - Strike'!DL$2,Inputs!$L$15:$L$25))/12),0)</f>
        <v>0</v>
      </c>
      <c r="DM31" s="383" t="n">
        <f aca="false">IFERROR(DL31*(1+INDEX(Inputs!$P$15:$P$25,MATCH('Cash Flows - Strike'!DM$2,Inputs!$L$15:$L$25))/12),0)</f>
        <v>0</v>
      </c>
      <c r="DN31" s="383" t="n">
        <f aca="false">IFERROR(DM31*(1+INDEX(Inputs!$P$15:$P$25,MATCH('Cash Flows - Strike'!DN$2,Inputs!$L$15:$L$25))/12),0)</f>
        <v>0</v>
      </c>
      <c r="DO31" s="383" t="n">
        <f aca="false">IFERROR(DN31*(1+INDEX(Inputs!$P$15:$P$25,MATCH('Cash Flows - Strike'!DO$2,Inputs!$L$15:$L$25))/12),0)</f>
        <v>0</v>
      </c>
      <c r="DP31" s="383" t="n">
        <f aca="false">IFERROR(DO31*(1+INDEX(Inputs!$P$15:$P$25,MATCH('Cash Flows - Strike'!DP$2,Inputs!$L$15:$L$25))/12),0)</f>
        <v>0</v>
      </c>
      <c r="DQ31" s="383" t="n">
        <f aca="false">IFERROR(DP31*(1+INDEX(Inputs!$P$15:$P$25,MATCH('Cash Flows - Strike'!DQ$2,Inputs!$L$15:$L$25))/12),0)</f>
        <v>0</v>
      </c>
      <c r="DR31" s="383" t="n">
        <f aca="false">IFERROR(DQ31*(1+INDEX(Inputs!$P$15:$P$25,MATCH('Cash Flows - Strike'!DR$2,Inputs!$L$15:$L$25))/12),0)</f>
        <v>0</v>
      </c>
      <c r="DS31" s="383" t="n">
        <f aca="false">IFERROR(DR31*(1+INDEX(Inputs!$P$15:$P$25,MATCH('Cash Flows - Strike'!DS$2,Inputs!$L$15:$L$25))/12),0)</f>
        <v>0</v>
      </c>
      <c r="DT31" s="383" t="n">
        <f aca="false">IFERROR(DS31*(1+INDEX(Inputs!$P$15:$P$25,MATCH('Cash Flows - Strike'!DT$2,Inputs!$L$15:$L$25))/12),0)</f>
        <v>0</v>
      </c>
      <c r="DU31" s="383" t="n">
        <f aca="false">IFERROR(DT31*(1+INDEX(Inputs!$P$15:$P$25,MATCH('Cash Flows - Strike'!DU$2,Inputs!$L$15:$L$25))/12),0)</f>
        <v>0</v>
      </c>
      <c r="DV31" s="383" t="n">
        <f aca="false">IFERROR(DU31*(1+INDEX(Inputs!$P$15:$P$25,MATCH('Cash Flows - Strike'!DV$2,Inputs!$L$15:$L$25))/12),0)</f>
        <v>0</v>
      </c>
      <c r="DW31" s="383" t="n">
        <f aca="false">IFERROR(DV31*(1+INDEX(Inputs!$P$15:$P$25,MATCH('Cash Flows - Strike'!DW$2,Inputs!$L$15:$L$25))/12),0)</f>
        <v>0</v>
      </c>
      <c r="DX31" s="383" t="n">
        <f aca="false">IFERROR(DW31*(1+INDEX(Inputs!$P$15:$P$25,MATCH('Cash Flows - Strike'!DX$2,Inputs!$L$15:$L$25))/12),0)</f>
        <v>0</v>
      </c>
      <c r="DY31" s="383" t="n">
        <f aca="false">IFERROR(DX31*(1+INDEX(Inputs!$P$15:$P$25,MATCH('Cash Flows - Strike'!DY$2,Inputs!$L$15:$L$25))/12),0)</f>
        <v>0</v>
      </c>
      <c r="DZ31" s="383" t="n">
        <f aca="false">IFERROR(DY31*(1+INDEX(Inputs!$P$15:$P$25,MATCH('Cash Flows - Strike'!DZ$2,Inputs!$L$15:$L$25))/12),0)</f>
        <v>0</v>
      </c>
      <c r="EA31" s="383" t="n">
        <f aca="false">IFERROR(DZ31*(1+INDEX(Inputs!$P$15:$P$25,MATCH('Cash Flows - Strike'!EA$2,Inputs!$L$15:$L$25))/12),0)</f>
        <v>0</v>
      </c>
      <c r="EB31" s="383" t="n">
        <f aca="false">IFERROR(EA31*(1+INDEX(Inputs!$P$15:$P$25,MATCH('Cash Flows - Strike'!EB$2,Inputs!$L$15:$L$25))/12),0)</f>
        <v>0</v>
      </c>
      <c r="EC31" s="383" t="n">
        <f aca="false">IFERROR(EB31*(1+INDEX(Inputs!$P$15:$P$25,MATCH('Cash Flows - Strike'!EC$2,Inputs!$L$15:$L$25))/12),0)</f>
        <v>0</v>
      </c>
      <c r="ED31" s="383" t="n">
        <f aca="false">IFERROR(EC31*(1+INDEX(Inputs!$P$15:$P$25,MATCH('Cash Flows - Strike'!ED$2,Inputs!$L$15:$L$25))/12),0)</f>
        <v>0</v>
      </c>
      <c r="EE31" s="383" t="n">
        <f aca="false">IFERROR(ED31*(1+INDEX(Inputs!$P$15:$P$25,MATCH('Cash Flows - Strike'!EE$2,Inputs!$L$15:$L$25))/12),0)</f>
        <v>0</v>
      </c>
      <c r="EF31" s="383" t="n">
        <f aca="false">IFERROR(EE31*(1+INDEX(Inputs!$P$15:$P$25,MATCH('Cash Flows - Strike'!EF$2,Inputs!$L$15:$L$25))/12),0)</f>
        <v>0</v>
      </c>
      <c r="EG31" s="383" t="n">
        <f aca="false">IFERROR(EF31*(1+INDEX(Inputs!$P$15:$P$25,MATCH('Cash Flows - Strike'!EG$2,Inputs!$L$15:$L$25))/12),0)</f>
        <v>0</v>
      </c>
      <c r="EH31" s="383" t="n">
        <f aca="false">IFERROR(EG31*(1+INDEX(Inputs!$P$15:$P$25,MATCH('Cash Flows - Strike'!EH$2,Inputs!$L$15:$L$25))/12),0)</f>
        <v>0</v>
      </c>
      <c r="EI31" s="383" t="n">
        <f aca="false">IFERROR(EH31*(1+INDEX(Inputs!$P$15:$P$25,MATCH('Cash Flows - Strike'!EI$2,Inputs!$L$15:$L$25))/12),0)</f>
        <v>0</v>
      </c>
      <c r="EJ31" s="383" t="n">
        <f aca="false">IFERROR(EI31*(1+INDEX(Inputs!$P$15:$P$25,MATCH('Cash Flows - Strike'!EJ$2,Inputs!$L$15:$L$25))/12),0)</f>
        <v>0</v>
      </c>
      <c r="EK31" s="383" t="n">
        <f aca="false">IFERROR(EJ31*(1+INDEX(Inputs!$P$15:$P$25,MATCH('Cash Flows - Strike'!EK$2,Inputs!$L$15:$L$25))/12),0)</f>
        <v>0</v>
      </c>
      <c r="EL31" s="383" t="n">
        <f aca="false">IFERROR(EK31*(1+INDEX(Inputs!$P$15:$P$25,MATCH('Cash Flows - Strike'!EL$2,Inputs!$L$15:$L$25))/12),0)</f>
        <v>0</v>
      </c>
      <c r="EM31" s="383" t="n">
        <f aca="false">IFERROR(EL31*(1+INDEX(Inputs!$P$15:$P$25,MATCH('Cash Flows - Strike'!EM$2,Inputs!$L$15:$L$25))/12),0)</f>
        <v>0</v>
      </c>
      <c r="EN31" s="383" t="n">
        <f aca="false">IFERROR(EM31*(1+INDEX(Inputs!$P$15:$P$25,MATCH('Cash Flows - Strike'!EN$2,Inputs!$L$15:$L$25))/12),0)</f>
        <v>0</v>
      </c>
      <c r="EO31" s="383" t="n">
        <f aca="false">IFERROR(EN31*(1+INDEX(Inputs!$P$15:$P$25,MATCH('Cash Flows - Strike'!EO$2,Inputs!$L$15:$L$25))/12),0)</f>
        <v>0</v>
      </c>
      <c r="EP31" s="383" t="n">
        <f aca="false">IFERROR(EO31*(1+INDEX(Inputs!$P$15:$P$25,MATCH('Cash Flows - Strike'!EP$2,Inputs!$L$15:$L$25))/12),0)</f>
        <v>0</v>
      </c>
      <c r="EQ31" s="383" t="n">
        <f aca="false">IFERROR(EP31*(1+INDEX(Inputs!$P$15:$P$25,MATCH('Cash Flows - Strike'!EQ$2,Inputs!$L$15:$L$25))/12),0)</f>
        <v>0</v>
      </c>
      <c r="ER31" s="383" t="n">
        <f aca="false">IFERROR(EQ31*(1+INDEX(Inputs!$P$15:$P$25,MATCH('Cash Flows - Strike'!ER$2,Inputs!$L$15:$L$25))/12),0)</f>
        <v>0</v>
      </c>
      <c r="ES31" s="383" t="n">
        <f aca="false">IFERROR(ER31*(1+INDEX(Inputs!$P$15:$P$25,MATCH('Cash Flows - Strike'!ES$2,Inputs!$L$15:$L$25))/12),0)</f>
        <v>0</v>
      </c>
      <c r="ET31" s="383" t="n">
        <f aca="false">IFERROR(ES31*(1+INDEX(Inputs!$P$15:$P$25,MATCH('Cash Flows - Strike'!ET$2,Inputs!$L$15:$L$25))/12),0)</f>
        <v>0</v>
      </c>
      <c r="EU31" s="383" t="n">
        <f aca="false">IFERROR(ET31*(1+INDEX(Inputs!$P$15:$P$25,MATCH('Cash Flows - Strike'!EU$2,Inputs!$L$15:$L$25))/12),0)</f>
        <v>0</v>
      </c>
      <c r="EV31" s="383" t="n">
        <f aca="false">IFERROR(EU31*(1+INDEX(Inputs!$P$15:$P$25,MATCH('Cash Flows - Strike'!EV$2,Inputs!$L$15:$L$25))/12),0)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0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Strike'!V$2,Inputs!$L$15:$L$25))/12),0)</f>
        <v>0</v>
      </c>
      <c r="W32" s="383" t="n">
        <f aca="false">IFERROR(V32*(1+INDEX(Inputs!$P$15:$P$25,MATCH('Cash Flows - Strike'!W$2,Inputs!$L$15:$L$25))/12),0)</f>
        <v>0</v>
      </c>
      <c r="X32" s="383" t="n">
        <f aca="false">IFERROR(W32*(1+INDEX(Inputs!$P$15:$P$25,MATCH('Cash Flows - Strike'!X$2,Inputs!$L$15:$L$25))/12),0)</f>
        <v>0</v>
      </c>
      <c r="Y32" s="383" t="n">
        <f aca="false">IFERROR(X32*(1+INDEX(Inputs!$P$15:$P$25,MATCH('Cash Flows - Strike'!Y$2,Inputs!$L$15:$L$25))/12),0)</f>
        <v>0</v>
      </c>
      <c r="Z32" s="383" t="n">
        <f aca="false">IFERROR(Y32*(1+INDEX(Inputs!$P$15:$P$25,MATCH('Cash Flows - Strike'!Z$2,Inputs!$L$15:$L$25))/12),0)</f>
        <v>0</v>
      </c>
      <c r="AA32" s="383" t="n">
        <f aca="false">IFERROR(Z32*(1+INDEX(Inputs!$P$15:$P$25,MATCH('Cash Flows - Strike'!AA$2,Inputs!$L$15:$L$25))/12),0)</f>
        <v>0</v>
      </c>
      <c r="AB32" s="383" t="n">
        <f aca="false">IFERROR(AA32*(1+INDEX(Inputs!$P$15:$P$25,MATCH('Cash Flows - Strike'!AB$2,Inputs!$L$15:$L$25))/12),0)</f>
        <v>0</v>
      </c>
      <c r="AC32" s="383" t="n">
        <f aca="false">IFERROR(AB32*(1+INDEX(Inputs!$P$15:$P$25,MATCH('Cash Flows - Strike'!AC$2,Inputs!$L$15:$L$25))/12),0)</f>
        <v>0</v>
      </c>
      <c r="AD32" s="383" t="n">
        <f aca="false">IFERROR(AC32*(1+INDEX(Inputs!$P$15:$P$25,MATCH('Cash Flows - Strike'!AD$2,Inputs!$L$15:$L$25))/12),0)</f>
        <v>0</v>
      </c>
      <c r="AE32" s="383" t="n">
        <f aca="false">IFERROR(AD32*(1+INDEX(Inputs!$P$15:$P$25,MATCH('Cash Flows - Strike'!AE$2,Inputs!$L$15:$L$25))/12),0)</f>
        <v>0</v>
      </c>
      <c r="AF32" s="383" t="n">
        <f aca="false">IFERROR(AE32*(1+INDEX(Inputs!$P$15:$P$25,MATCH('Cash Flows - Strike'!AF$2,Inputs!$L$15:$L$25))/12),0)</f>
        <v>0</v>
      </c>
      <c r="AG32" s="383" t="n">
        <f aca="false">IFERROR(AF32*(1+INDEX(Inputs!$P$15:$P$25,MATCH('Cash Flows - Strike'!AG$2,Inputs!$L$15:$L$25))/12),0)</f>
        <v>0</v>
      </c>
      <c r="AH32" s="383" t="n">
        <f aca="false">IFERROR(AG32*(1+INDEX(Inputs!$P$15:$P$25,MATCH('Cash Flows - Strike'!AH$2,Inputs!$L$15:$L$25))/12),0)</f>
        <v>0</v>
      </c>
      <c r="AI32" s="383" t="n">
        <f aca="false">IFERROR(AH32*(1+INDEX(Inputs!$P$15:$P$25,MATCH('Cash Flows - Strike'!AI$2,Inputs!$L$15:$L$25))/12),0)</f>
        <v>0</v>
      </c>
      <c r="AJ32" s="383" t="n">
        <f aca="false">IFERROR(AI32*(1+INDEX(Inputs!$P$15:$P$25,MATCH('Cash Flows - Strike'!AJ$2,Inputs!$L$15:$L$25))/12),0)</f>
        <v>0</v>
      </c>
      <c r="AK32" s="383" t="n">
        <f aca="false">IFERROR(AJ32*(1+INDEX(Inputs!$P$15:$P$25,MATCH('Cash Flows - Strike'!AK$2,Inputs!$L$15:$L$25))/12),0)</f>
        <v>0</v>
      </c>
      <c r="AL32" s="383" t="n">
        <f aca="false">IFERROR(AK32*(1+INDEX(Inputs!$P$15:$P$25,MATCH('Cash Flows - Strike'!AL$2,Inputs!$L$15:$L$25))/12),0)</f>
        <v>0</v>
      </c>
      <c r="AM32" s="383" t="n">
        <f aca="false">IFERROR(AL32*(1+INDEX(Inputs!$P$15:$P$25,MATCH('Cash Flows - Strike'!AM$2,Inputs!$L$15:$L$25))/12),0)</f>
        <v>0</v>
      </c>
      <c r="AN32" s="383" t="n">
        <f aca="false">IFERROR(AM32*(1+INDEX(Inputs!$P$15:$P$25,MATCH('Cash Flows - Strike'!AN$2,Inputs!$L$15:$L$25))/12),0)</f>
        <v>0</v>
      </c>
      <c r="AO32" s="383" t="n">
        <f aca="false">IFERROR(AN32*(1+INDEX(Inputs!$P$15:$P$25,MATCH('Cash Flows - Strike'!AO$2,Inputs!$L$15:$L$25))/12),0)</f>
        <v>0</v>
      </c>
      <c r="AP32" s="383" t="n">
        <f aca="false">IFERROR(AO32*(1+INDEX(Inputs!$P$15:$P$25,MATCH('Cash Flows - Strike'!AP$2,Inputs!$L$15:$L$25))/12),0)</f>
        <v>0</v>
      </c>
      <c r="AQ32" s="383" t="n">
        <f aca="false">IFERROR(AP32*(1+INDEX(Inputs!$P$15:$P$25,MATCH('Cash Flows - Strike'!AQ$2,Inputs!$L$15:$L$25))/12),0)</f>
        <v>0</v>
      </c>
      <c r="AR32" s="383" t="n">
        <f aca="false">IFERROR(AQ32*(1+INDEX(Inputs!$P$15:$P$25,MATCH('Cash Flows - Strike'!AR$2,Inputs!$L$15:$L$25))/12),0)</f>
        <v>0</v>
      </c>
      <c r="AS32" s="383" t="n">
        <f aca="false">IFERROR(AR32*(1+INDEX(Inputs!$P$15:$P$25,MATCH('Cash Flows - Strike'!AS$2,Inputs!$L$15:$L$25))/12),0)</f>
        <v>0</v>
      </c>
      <c r="AT32" s="383" t="n">
        <f aca="false">IFERROR(AS32*(1+INDEX(Inputs!$P$15:$P$25,MATCH('Cash Flows - Strike'!AT$2,Inputs!$L$15:$L$25))/12),0)</f>
        <v>0</v>
      </c>
      <c r="AU32" s="383" t="n">
        <f aca="false">IFERROR(AT32*(1+INDEX(Inputs!$P$15:$P$25,MATCH('Cash Flows - Strike'!AU$2,Inputs!$L$15:$L$25))/12),0)</f>
        <v>0</v>
      </c>
      <c r="AV32" s="383" t="n">
        <f aca="false">IFERROR(AU32*(1+INDEX(Inputs!$P$15:$P$25,MATCH('Cash Flows - Strike'!AV$2,Inputs!$L$15:$L$25))/12),0)</f>
        <v>0</v>
      </c>
      <c r="AW32" s="383" t="n">
        <f aca="false">IFERROR(AV32*(1+INDEX(Inputs!$P$15:$P$25,MATCH('Cash Flows - Strike'!AW$2,Inputs!$L$15:$L$25))/12),0)</f>
        <v>0</v>
      </c>
      <c r="AX32" s="383" t="n">
        <f aca="false">IFERROR(AW32*(1+INDEX(Inputs!$P$15:$P$25,MATCH('Cash Flows - Strike'!AX$2,Inputs!$L$15:$L$25))/12),0)</f>
        <v>0</v>
      </c>
      <c r="AY32" s="383" t="n">
        <f aca="false">IFERROR(AX32*(1+INDEX(Inputs!$P$15:$P$25,MATCH('Cash Flows - Strike'!AY$2,Inputs!$L$15:$L$25))/12),0)</f>
        <v>0</v>
      </c>
      <c r="AZ32" s="383" t="n">
        <f aca="false">IFERROR(AY32*(1+INDEX(Inputs!$P$15:$P$25,MATCH('Cash Flows - Strike'!AZ$2,Inputs!$L$15:$L$25))/12),0)</f>
        <v>0</v>
      </c>
      <c r="BA32" s="383" t="n">
        <f aca="false">IFERROR(AZ32*(1+INDEX(Inputs!$P$15:$P$25,MATCH('Cash Flows - Strike'!BA$2,Inputs!$L$15:$L$25))/12),0)</f>
        <v>0</v>
      </c>
      <c r="BB32" s="383" t="n">
        <f aca="false">IFERROR(BA32*(1+INDEX(Inputs!$P$15:$P$25,MATCH('Cash Flows - Strike'!BB$2,Inputs!$L$15:$L$25))/12),0)</f>
        <v>0</v>
      </c>
      <c r="BC32" s="383" t="n">
        <f aca="false">IFERROR(BB32*(1+INDEX(Inputs!$P$15:$P$25,MATCH('Cash Flows - Strike'!BC$2,Inputs!$L$15:$L$25))/12),0)</f>
        <v>0</v>
      </c>
      <c r="BD32" s="383" t="n">
        <f aca="false">IFERROR(BC32*(1+INDEX(Inputs!$P$15:$P$25,MATCH('Cash Flows - Strike'!BD$2,Inputs!$L$15:$L$25))/12),0)</f>
        <v>0</v>
      </c>
      <c r="BE32" s="383" t="n">
        <f aca="false">IFERROR(BD32*(1+INDEX(Inputs!$P$15:$P$25,MATCH('Cash Flows - Strike'!BE$2,Inputs!$L$15:$L$25))/12),0)</f>
        <v>0</v>
      </c>
      <c r="BF32" s="383" t="n">
        <f aca="false">IFERROR(BE32*(1+INDEX(Inputs!$P$15:$P$25,MATCH('Cash Flows - Strike'!BF$2,Inputs!$L$15:$L$25))/12),0)</f>
        <v>0</v>
      </c>
      <c r="BG32" s="383" t="n">
        <f aca="false">IFERROR(BF32*(1+INDEX(Inputs!$P$15:$P$25,MATCH('Cash Flows - Strike'!BG$2,Inputs!$L$15:$L$25))/12),0)</f>
        <v>0</v>
      </c>
      <c r="BH32" s="383" t="n">
        <f aca="false">IFERROR(BG32*(1+INDEX(Inputs!$P$15:$P$25,MATCH('Cash Flows - Strike'!BH$2,Inputs!$L$15:$L$25))/12),0)</f>
        <v>0</v>
      </c>
      <c r="BI32" s="383" t="n">
        <f aca="false">IFERROR(BH32*(1+INDEX(Inputs!$P$15:$P$25,MATCH('Cash Flows - Strike'!BI$2,Inputs!$L$15:$L$25))/12),0)</f>
        <v>0</v>
      </c>
      <c r="BJ32" s="383" t="n">
        <f aca="false">IFERROR(BI32*(1+INDEX(Inputs!$P$15:$P$25,MATCH('Cash Flows - Strike'!BJ$2,Inputs!$L$15:$L$25))/12),0)</f>
        <v>0</v>
      </c>
      <c r="BK32" s="383" t="n">
        <f aca="false">IFERROR(BJ32*(1+INDEX(Inputs!$P$15:$P$25,MATCH('Cash Flows - Strike'!BK$2,Inputs!$L$15:$L$25))/12),0)</f>
        <v>0</v>
      </c>
      <c r="BL32" s="383" t="n">
        <f aca="false">IFERROR(BK32*(1+INDEX(Inputs!$P$15:$P$25,MATCH('Cash Flows - Strike'!BL$2,Inputs!$L$15:$L$25))/12),0)</f>
        <v>0</v>
      </c>
      <c r="BM32" s="383" t="n">
        <f aca="false">IFERROR(BL32*(1+INDEX(Inputs!$P$15:$P$25,MATCH('Cash Flows - Strike'!BM$2,Inputs!$L$15:$L$25))/12),0)</f>
        <v>0</v>
      </c>
      <c r="BN32" s="383" t="n">
        <f aca="false">IFERROR(BM32*(1+INDEX(Inputs!$P$15:$P$25,MATCH('Cash Flows - Strike'!BN$2,Inputs!$L$15:$L$25))/12),0)</f>
        <v>0</v>
      </c>
      <c r="BO32" s="383" t="n">
        <f aca="false">IFERROR(BN32*(1+INDEX(Inputs!$P$15:$P$25,MATCH('Cash Flows - Strike'!BO$2,Inputs!$L$15:$L$25))/12),0)</f>
        <v>0</v>
      </c>
      <c r="BP32" s="383" t="n">
        <f aca="false">IFERROR(BO32*(1+INDEX(Inputs!$P$15:$P$25,MATCH('Cash Flows - Strike'!BP$2,Inputs!$L$15:$L$25))/12),0)</f>
        <v>0</v>
      </c>
      <c r="BQ32" s="383" t="n">
        <f aca="false">IFERROR(BP32*(1+INDEX(Inputs!$P$15:$P$25,MATCH('Cash Flows - Strike'!BQ$2,Inputs!$L$15:$L$25))/12),0)</f>
        <v>0</v>
      </c>
      <c r="BR32" s="383" t="n">
        <f aca="false">IFERROR(BQ32*(1+INDEX(Inputs!$P$15:$P$25,MATCH('Cash Flows - Strike'!BR$2,Inputs!$L$15:$L$25))/12),0)</f>
        <v>0</v>
      </c>
      <c r="BS32" s="383" t="n">
        <f aca="false">IFERROR(BR32*(1+INDEX(Inputs!$P$15:$P$25,MATCH('Cash Flows - Strike'!BS$2,Inputs!$L$15:$L$25))/12),0)</f>
        <v>0</v>
      </c>
      <c r="BT32" s="383" t="n">
        <f aca="false">IFERROR(BS32*(1+INDEX(Inputs!$P$15:$P$25,MATCH('Cash Flows - Strike'!BT$2,Inputs!$L$15:$L$25))/12),0)</f>
        <v>0</v>
      </c>
      <c r="BU32" s="383" t="n">
        <f aca="false">IFERROR(BT32*(1+INDEX(Inputs!$P$15:$P$25,MATCH('Cash Flows - Strike'!BU$2,Inputs!$L$15:$L$25))/12),0)</f>
        <v>0</v>
      </c>
      <c r="BV32" s="383" t="n">
        <f aca="false">IFERROR(BU32*(1+INDEX(Inputs!$P$15:$P$25,MATCH('Cash Flows - Strike'!BV$2,Inputs!$L$15:$L$25))/12),0)</f>
        <v>0</v>
      </c>
      <c r="BW32" s="383" t="n">
        <f aca="false">IFERROR(BV32*(1+INDEX(Inputs!$P$15:$P$25,MATCH('Cash Flows - Strike'!BW$2,Inputs!$L$15:$L$25))/12),0)</f>
        <v>0</v>
      </c>
      <c r="BX32" s="383" t="n">
        <f aca="false">IFERROR(BW32*(1+INDEX(Inputs!$P$15:$P$25,MATCH('Cash Flows - Strike'!BX$2,Inputs!$L$15:$L$25))/12),0)</f>
        <v>0</v>
      </c>
      <c r="BY32" s="383" t="n">
        <f aca="false">IFERROR(BX32*(1+INDEX(Inputs!$P$15:$P$25,MATCH('Cash Flows - Strike'!BY$2,Inputs!$L$15:$L$25))/12),0)</f>
        <v>0</v>
      </c>
      <c r="BZ32" s="383" t="n">
        <f aca="false">IFERROR(BY32*(1+INDEX(Inputs!$P$15:$P$25,MATCH('Cash Flows - Strike'!BZ$2,Inputs!$L$15:$L$25))/12),0)</f>
        <v>0</v>
      </c>
      <c r="CA32" s="383" t="n">
        <f aca="false">IFERROR(BZ32*(1+INDEX(Inputs!$P$15:$P$25,MATCH('Cash Flows - Strike'!CA$2,Inputs!$L$15:$L$25))/12),0)</f>
        <v>0</v>
      </c>
      <c r="CB32" s="383" t="n">
        <f aca="false">IFERROR(CA32*(1+INDEX(Inputs!$P$15:$P$25,MATCH('Cash Flows - Strike'!CB$2,Inputs!$L$15:$L$25))/12),0)</f>
        <v>0</v>
      </c>
      <c r="CC32" s="383" t="n">
        <f aca="false">IFERROR(CB32*(1+INDEX(Inputs!$P$15:$P$25,MATCH('Cash Flows - Strike'!CC$2,Inputs!$L$15:$L$25))/12),0)</f>
        <v>0</v>
      </c>
      <c r="CD32" s="383" t="n">
        <f aca="false">IFERROR(CC32*(1+INDEX(Inputs!$P$15:$P$25,MATCH('Cash Flows - Strike'!CD$2,Inputs!$L$15:$L$25))/12),0)</f>
        <v>0</v>
      </c>
      <c r="CE32" s="383" t="n">
        <f aca="false">IFERROR(CD32*(1+INDEX(Inputs!$P$15:$P$25,MATCH('Cash Flows - Strike'!CE$2,Inputs!$L$15:$L$25))/12),0)</f>
        <v>0</v>
      </c>
      <c r="CF32" s="383" t="n">
        <f aca="false">IFERROR(CE32*(1+INDEX(Inputs!$P$15:$P$25,MATCH('Cash Flows - Strike'!CF$2,Inputs!$L$15:$L$25))/12),0)</f>
        <v>0</v>
      </c>
      <c r="CG32" s="383" t="n">
        <f aca="false">IFERROR(CF32*(1+INDEX(Inputs!$P$15:$P$25,MATCH('Cash Flows - Strike'!CG$2,Inputs!$L$15:$L$25))/12),0)</f>
        <v>0</v>
      </c>
      <c r="CH32" s="383" t="n">
        <f aca="false">IFERROR(CG32*(1+INDEX(Inputs!$P$15:$P$25,MATCH('Cash Flows - Strike'!CH$2,Inputs!$L$15:$L$25))/12),0)</f>
        <v>0</v>
      </c>
      <c r="CI32" s="383" t="n">
        <f aca="false">IFERROR(CH32*(1+INDEX(Inputs!$P$15:$P$25,MATCH('Cash Flows - Strike'!CI$2,Inputs!$L$15:$L$25))/12),0)</f>
        <v>0</v>
      </c>
      <c r="CJ32" s="383" t="n">
        <f aca="false">IFERROR(CI32*(1+INDEX(Inputs!$P$15:$P$25,MATCH('Cash Flows - Strike'!CJ$2,Inputs!$L$15:$L$25))/12),0)</f>
        <v>0</v>
      </c>
      <c r="CK32" s="383" t="n">
        <f aca="false">IFERROR(CJ32*(1+INDEX(Inputs!$P$15:$P$25,MATCH('Cash Flows - Strike'!CK$2,Inputs!$L$15:$L$25))/12),0)</f>
        <v>0</v>
      </c>
      <c r="CL32" s="383" t="n">
        <f aca="false">IFERROR(CK32*(1+INDEX(Inputs!$P$15:$P$25,MATCH('Cash Flows - Strike'!CL$2,Inputs!$L$15:$L$25))/12),0)</f>
        <v>0</v>
      </c>
      <c r="CM32" s="383" t="n">
        <f aca="false">IFERROR(CL32*(1+INDEX(Inputs!$P$15:$P$25,MATCH('Cash Flows - Strike'!CM$2,Inputs!$L$15:$L$25))/12),0)</f>
        <v>0</v>
      </c>
      <c r="CN32" s="383" t="n">
        <f aca="false">IFERROR(CM32*(1+INDEX(Inputs!$P$15:$P$25,MATCH('Cash Flows - Strike'!CN$2,Inputs!$L$15:$L$25))/12),0)</f>
        <v>0</v>
      </c>
      <c r="CO32" s="383" t="n">
        <f aca="false">IFERROR(CN32*(1+INDEX(Inputs!$P$15:$P$25,MATCH('Cash Flows - Strike'!CO$2,Inputs!$L$15:$L$25))/12),0)</f>
        <v>0</v>
      </c>
      <c r="CP32" s="383" t="n">
        <f aca="false">IFERROR(CO32*(1+INDEX(Inputs!$P$15:$P$25,MATCH('Cash Flows - Strike'!CP$2,Inputs!$L$15:$L$25))/12),0)</f>
        <v>0</v>
      </c>
      <c r="CQ32" s="383" t="n">
        <f aca="false">IFERROR(CP32*(1+INDEX(Inputs!$P$15:$P$25,MATCH('Cash Flows - Strike'!CQ$2,Inputs!$L$15:$L$25))/12),0)</f>
        <v>0</v>
      </c>
      <c r="CR32" s="383" t="n">
        <f aca="false">IFERROR(CQ32*(1+INDEX(Inputs!$P$15:$P$25,MATCH('Cash Flows - Strike'!CR$2,Inputs!$L$15:$L$25))/12),0)</f>
        <v>0</v>
      </c>
      <c r="CS32" s="383" t="n">
        <f aca="false">IFERROR(CR32*(1+INDEX(Inputs!$P$15:$P$25,MATCH('Cash Flows - Strike'!CS$2,Inputs!$L$15:$L$25))/12),0)</f>
        <v>0</v>
      </c>
      <c r="CT32" s="383" t="n">
        <f aca="false">IFERROR(CS32*(1+INDEX(Inputs!$P$15:$P$25,MATCH('Cash Flows - Strike'!CT$2,Inputs!$L$15:$L$25))/12),0)</f>
        <v>0</v>
      </c>
      <c r="CU32" s="383" t="n">
        <f aca="false">IFERROR(CT32*(1+INDEX(Inputs!$P$15:$P$25,MATCH('Cash Flows - Strike'!CU$2,Inputs!$L$15:$L$25))/12),0)</f>
        <v>0</v>
      </c>
      <c r="CV32" s="383" t="n">
        <f aca="false">IFERROR(CU32*(1+INDEX(Inputs!$P$15:$P$25,MATCH('Cash Flows - Strike'!CV$2,Inputs!$L$15:$L$25))/12),0)</f>
        <v>0</v>
      </c>
      <c r="CW32" s="383" t="n">
        <f aca="false">IFERROR(CV32*(1+INDEX(Inputs!$P$15:$P$25,MATCH('Cash Flows - Strike'!CW$2,Inputs!$L$15:$L$25))/12),0)</f>
        <v>0</v>
      </c>
      <c r="CX32" s="383" t="n">
        <f aca="false">IFERROR(CW32*(1+INDEX(Inputs!$P$15:$P$25,MATCH('Cash Flows - Strike'!CX$2,Inputs!$L$15:$L$25))/12),0)</f>
        <v>0</v>
      </c>
      <c r="CY32" s="383" t="n">
        <f aca="false">IFERROR(CX32*(1+INDEX(Inputs!$P$15:$P$25,MATCH('Cash Flows - Strike'!CY$2,Inputs!$L$15:$L$25))/12),0)</f>
        <v>0</v>
      </c>
      <c r="CZ32" s="383" t="n">
        <f aca="false">IFERROR(CY32*(1+INDEX(Inputs!$P$15:$P$25,MATCH('Cash Flows - Strike'!CZ$2,Inputs!$L$15:$L$25))/12),0)</f>
        <v>0</v>
      </c>
      <c r="DA32" s="383" t="n">
        <f aca="false">IFERROR(CZ32*(1+INDEX(Inputs!$P$15:$P$25,MATCH('Cash Flows - Strike'!DA$2,Inputs!$L$15:$L$25))/12),0)</f>
        <v>0</v>
      </c>
      <c r="DB32" s="383" t="n">
        <f aca="false">IFERROR(DA32*(1+INDEX(Inputs!$P$15:$P$25,MATCH('Cash Flows - Strike'!DB$2,Inputs!$L$15:$L$25))/12),0)</f>
        <v>0</v>
      </c>
      <c r="DC32" s="383" t="n">
        <f aca="false">IFERROR(DB32*(1+INDEX(Inputs!$P$15:$P$25,MATCH('Cash Flows - Strike'!DC$2,Inputs!$L$15:$L$25))/12),0)</f>
        <v>0</v>
      </c>
      <c r="DD32" s="383" t="n">
        <f aca="false">IFERROR(DC32*(1+INDEX(Inputs!$P$15:$P$25,MATCH('Cash Flows - Strike'!DD$2,Inputs!$L$15:$L$25))/12),0)</f>
        <v>0</v>
      </c>
      <c r="DE32" s="383" t="n">
        <f aca="false">IFERROR(DD32*(1+INDEX(Inputs!$P$15:$P$25,MATCH('Cash Flows - Strike'!DE$2,Inputs!$L$15:$L$25))/12),0)</f>
        <v>0</v>
      </c>
      <c r="DF32" s="383" t="n">
        <f aca="false">IFERROR(DE32*(1+INDEX(Inputs!$P$15:$P$25,MATCH('Cash Flows - Strike'!DF$2,Inputs!$L$15:$L$25))/12),0)</f>
        <v>0</v>
      </c>
      <c r="DG32" s="383" t="n">
        <f aca="false">IFERROR(DF32*(1+INDEX(Inputs!$P$15:$P$25,MATCH('Cash Flows - Strike'!DG$2,Inputs!$L$15:$L$25))/12),0)</f>
        <v>0</v>
      </c>
      <c r="DH32" s="383" t="n">
        <f aca="false">IFERROR(DG32*(1+INDEX(Inputs!$P$15:$P$25,MATCH('Cash Flows - Strike'!DH$2,Inputs!$L$15:$L$25))/12),0)</f>
        <v>0</v>
      </c>
      <c r="DI32" s="383" t="n">
        <f aca="false">IFERROR(DH32*(1+INDEX(Inputs!$P$15:$P$25,MATCH('Cash Flows - Strike'!DI$2,Inputs!$L$15:$L$25))/12),0)</f>
        <v>0</v>
      </c>
      <c r="DJ32" s="383" t="n">
        <f aca="false">IFERROR(DI32*(1+INDEX(Inputs!$P$15:$P$25,MATCH('Cash Flows - Strike'!DJ$2,Inputs!$L$15:$L$25))/12),0)</f>
        <v>0</v>
      </c>
      <c r="DK32" s="383" t="n">
        <f aca="false">IFERROR(DJ32*(1+INDEX(Inputs!$P$15:$P$25,MATCH('Cash Flows - Strike'!DK$2,Inputs!$L$15:$L$25))/12),0)</f>
        <v>0</v>
      </c>
      <c r="DL32" s="383" t="n">
        <f aca="false">IFERROR(DK32*(1+INDEX(Inputs!$P$15:$P$25,MATCH('Cash Flows - Strike'!DL$2,Inputs!$L$15:$L$25))/12),0)</f>
        <v>0</v>
      </c>
      <c r="DM32" s="383" t="n">
        <f aca="false">IFERROR(DL32*(1+INDEX(Inputs!$P$15:$P$25,MATCH('Cash Flows - Strike'!DM$2,Inputs!$L$15:$L$25))/12),0)</f>
        <v>0</v>
      </c>
      <c r="DN32" s="383" t="n">
        <f aca="false">IFERROR(DM32*(1+INDEX(Inputs!$P$15:$P$25,MATCH('Cash Flows - Strike'!DN$2,Inputs!$L$15:$L$25))/12),0)</f>
        <v>0</v>
      </c>
      <c r="DO32" s="383" t="n">
        <f aca="false">IFERROR(DN32*(1+INDEX(Inputs!$P$15:$P$25,MATCH('Cash Flows - Strike'!DO$2,Inputs!$L$15:$L$25))/12),0)</f>
        <v>0</v>
      </c>
      <c r="DP32" s="383" t="n">
        <f aca="false">IFERROR(DO32*(1+INDEX(Inputs!$P$15:$P$25,MATCH('Cash Flows - Strike'!DP$2,Inputs!$L$15:$L$25))/12),0)</f>
        <v>0</v>
      </c>
      <c r="DQ32" s="383" t="n">
        <f aca="false">IFERROR(DP32*(1+INDEX(Inputs!$P$15:$P$25,MATCH('Cash Flows - Strike'!DQ$2,Inputs!$L$15:$L$25))/12),0)</f>
        <v>0</v>
      </c>
      <c r="DR32" s="383" t="n">
        <f aca="false">IFERROR(DQ32*(1+INDEX(Inputs!$P$15:$P$25,MATCH('Cash Flows - Strike'!DR$2,Inputs!$L$15:$L$25))/12),0)</f>
        <v>0</v>
      </c>
      <c r="DS32" s="383" t="n">
        <f aca="false">IFERROR(DR32*(1+INDEX(Inputs!$P$15:$P$25,MATCH('Cash Flows - Strike'!DS$2,Inputs!$L$15:$L$25))/12),0)</f>
        <v>0</v>
      </c>
      <c r="DT32" s="383" t="n">
        <f aca="false">IFERROR(DS32*(1+INDEX(Inputs!$P$15:$P$25,MATCH('Cash Flows - Strike'!DT$2,Inputs!$L$15:$L$25))/12),0)</f>
        <v>0</v>
      </c>
      <c r="DU32" s="383" t="n">
        <f aca="false">IFERROR(DT32*(1+INDEX(Inputs!$P$15:$P$25,MATCH('Cash Flows - Strike'!DU$2,Inputs!$L$15:$L$25))/12),0)</f>
        <v>0</v>
      </c>
      <c r="DV32" s="383" t="n">
        <f aca="false">IFERROR(DU32*(1+INDEX(Inputs!$P$15:$P$25,MATCH('Cash Flows - Strike'!DV$2,Inputs!$L$15:$L$25))/12),0)</f>
        <v>0</v>
      </c>
      <c r="DW32" s="383" t="n">
        <f aca="false">IFERROR(DV32*(1+INDEX(Inputs!$P$15:$P$25,MATCH('Cash Flows - Strike'!DW$2,Inputs!$L$15:$L$25))/12),0)</f>
        <v>0</v>
      </c>
      <c r="DX32" s="383" t="n">
        <f aca="false">IFERROR(DW32*(1+INDEX(Inputs!$P$15:$P$25,MATCH('Cash Flows - Strike'!DX$2,Inputs!$L$15:$L$25))/12),0)</f>
        <v>0</v>
      </c>
      <c r="DY32" s="383" t="n">
        <f aca="false">IFERROR(DX32*(1+INDEX(Inputs!$P$15:$P$25,MATCH('Cash Flows - Strike'!DY$2,Inputs!$L$15:$L$25))/12),0)</f>
        <v>0</v>
      </c>
      <c r="DZ32" s="383" t="n">
        <f aca="false">IFERROR(DY32*(1+INDEX(Inputs!$P$15:$P$25,MATCH('Cash Flows - Strike'!DZ$2,Inputs!$L$15:$L$25))/12),0)</f>
        <v>0</v>
      </c>
      <c r="EA32" s="383" t="n">
        <f aca="false">IFERROR(DZ32*(1+INDEX(Inputs!$P$15:$P$25,MATCH('Cash Flows - Strike'!EA$2,Inputs!$L$15:$L$25))/12),0)</f>
        <v>0</v>
      </c>
      <c r="EB32" s="383" t="n">
        <f aca="false">IFERROR(EA32*(1+INDEX(Inputs!$P$15:$P$25,MATCH('Cash Flows - Strike'!EB$2,Inputs!$L$15:$L$25))/12),0)</f>
        <v>0</v>
      </c>
      <c r="EC32" s="383" t="n">
        <f aca="false">IFERROR(EB32*(1+INDEX(Inputs!$P$15:$P$25,MATCH('Cash Flows - Strike'!EC$2,Inputs!$L$15:$L$25))/12),0)</f>
        <v>0</v>
      </c>
      <c r="ED32" s="383" t="n">
        <f aca="false">IFERROR(EC32*(1+INDEX(Inputs!$P$15:$P$25,MATCH('Cash Flows - Strike'!ED$2,Inputs!$L$15:$L$25))/12),0)</f>
        <v>0</v>
      </c>
      <c r="EE32" s="383" t="n">
        <f aca="false">IFERROR(ED32*(1+INDEX(Inputs!$P$15:$P$25,MATCH('Cash Flows - Strike'!EE$2,Inputs!$L$15:$L$25))/12),0)</f>
        <v>0</v>
      </c>
      <c r="EF32" s="383" t="n">
        <f aca="false">IFERROR(EE32*(1+INDEX(Inputs!$P$15:$P$25,MATCH('Cash Flows - Strike'!EF$2,Inputs!$L$15:$L$25))/12),0)</f>
        <v>0</v>
      </c>
      <c r="EG32" s="383" t="n">
        <f aca="false">IFERROR(EF32*(1+INDEX(Inputs!$P$15:$P$25,MATCH('Cash Flows - Strike'!EG$2,Inputs!$L$15:$L$25))/12),0)</f>
        <v>0</v>
      </c>
      <c r="EH32" s="383" t="n">
        <f aca="false">IFERROR(EG32*(1+INDEX(Inputs!$P$15:$P$25,MATCH('Cash Flows - Strike'!EH$2,Inputs!$L$15:$L$25))/12),0)</f>
        <v>0</v>
      </c>
      <c r="EI32" s="383" t="n">
        <f aca="false">IFERROR(EH32*(1+INDEX(Inputs!$P$15:$P$25,MATCH('Cash Flows - Strike'!EI$2,Inputs!$L$15:$L$25))/12),0)</f>
        <v>0</v>
      </c>
      <c r="EJ32" s="383" t="n">
        <f aca="false">IFERROR(EI32*(1+INDEX(Inputs!$P$15:$P$25,MATCH('Cash Flows - Strike'!EJ$2,Inputs!$L$15:$L$25))/12),0)</f>
        <v>0</v>
      </c>
      <c r="EK32" s="383" t="n">
        <f aca="false">IFERROR(EJ32*(1+INDEX(Inputs!$P$15:$P$25,MATCH('Cash Flows - Strike'!EK$2,Inputs!$L$15:$L$25))/12),0)</f>
        <v>0</v>
      </c>
      <c r="EL32" s="383" t="n">
        <f aca="false">IFERROR(EK32*(1+INDEX(Inputs!$P$15:$P$25,MATCH('Cash Flows - Strike'!EL$2,Inputs!$L$15:$L$25))/12),0)</f>
        <v>0</v>
      </c>
      <c r="EM32" s="383" t="n">
        <f aca="false">IFERROR(EL32*(1+INDEX(Inputs!$P$15:$P$25,MATCH('Cash Flows - Strike'!EM$2,Inputs!$L$15:$L$25))/12),0)</f>
        <v>0</v>
      </c>
      <c r="EN32" s="383" t="n">
        <f aca="false">IFERROR(EM32*(1+INDEX(Inputs!$P$15:$P$25,MATCH('Cash Flows - Strike'!EN$2,Inputs!$L$15:$L$25))/12),0)</f>
        <v>0</v>
      </c>
      <c r="EO32" s="383" t="n">
        <f aca="false">IFERROR(EN32*(1+INDEX(Inputs!$P$15:$P$25,MATCH('Cash Flows - Strike'!EO$2,Inputs!$L$15:$L$25))/12),0)</f>
        <v>0</v>
      </c>
      <c r="EP32" s="383" t="n">
        <f aca="false">IFERROR(EO32*(1+INDEX(Inputs!$P$15:$P$25,MATCH('Cash Flows - Strike'!EP$2,Inputs!$L$15:$L$25))/12),0)</f>
        <v>0</v>
      </c>
      <c r="EQ32" s="383" t="n">
        <f aca="false">IFERROR(EP32*(1+INDEX(Inputs!$P$15:$P$25,MATCH('Cash Flows - Strike'!EQ$2,Inputs!$L$15:$L$25))/12),0)</f>
        <v>0</v>
      </c>
      <c r="ER32" s="383" t="n">
        <f aca="false">IFERROR(EQ32*(1+INDEX(Inputs!$P$15:$P$25,MATCH('Cash Flows - Strike'!ER$2,Inputs!$L$15:$L$25))/12),0)</f>
        <v>0</v>
      </c>
      <c r="ES32" s="383" t="n">
        <f aca="false">IFERROR(ER32*(1+INDEX(Inputs!$P$15:$P$25,MATCH('Cash Flows - Strike'!ES$2,Inputs!$L$15:$L$25))/12),0)</f>
        <v>0</v>
      </c>
      <c r="ET32" s="383" t="n">
        <f aca="false">IFERROR(ES32*(1+INDEX(Inputs!$P$15:$P$25,MATCH('Cash Flows - Strike'!ET$2,Inputs!$L$15:$L$25))/12),0)</f>
        <v>0</v>
      </c>
      <c r="EU32" s="383" t="n">
        <f aca="false">IFERROR(ET32*(1+INDEX(Inputs!$P$15:$P$25,MATCH('Cash Flows - Strike'!EU$2,Inputs!$L$15:$L$25))/12),0)</f>
        <v>0</v>
      </c>
      <c r="EV32" s="383" t="n">
        <f aca="false">IFERROR(EU32*(1+INDEX(Inputs!$P$15:$P$25,MATCH('Cash Flows - Strike'!EV$2,Inputs!$L$15:$L$25))/12),0)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Strike'!V$2,Inputs!$L$15:$L$25))/12),0)</f>
        <v>0</v>
      </c>
      <c r="W33" s="383" t="n">
        <f aca="false">IFERROR(V33*(1+INDEX(Inputs!$P$15:$P$25,MATCH('Cash Flows - Strike'!W$2,Inputs!$L$15:$L$25))/12),0)</f>
        <v>0</v>
      </c>
      <c r="X33" s="383" t="n">
        <f aca="false">IFERROR(W33*(1+INDEX(Inputs!$P$15:$P$25,MATCH('Cash Flows - Strike'!X$2,Inputs!$L$15:$L$25))/12),0)</f>
        <v>0</v>
      </c>
      <c r="Y33" s="383" t="n">
        <f aca="false">IFERROR(X33*(1+INDEX(Inputs!$P$15:$P$25,MATCH('Cash Flows - Strike'!Y$2,Inputs!$L$15:$L$25))/12),0)</f>
        <v>0</v>
      </c>
      <c r="Z33" s="383" t="n">
        <f aca="false">IFERROR(Y33*(1+INDEX(Inputs!$P$15:$P$25,MATCH('Cash Flows - Strike'!Z$2,Inputs!$L$15:$L$25))/12),0)</f>
        <v>0</v>
      </c>
      <c r="AA33" s="383" t="n">
        <f aca="false">IFERROR(Z33*(1+INDEX(Inputs!$P$15:$P$25,MATCH('Cash Flows - Strike'!AA$2,Inputs!$L$15:$L$25))/12),0)</f>
        <v>0</v>
      </c>
      <c r="AB33" s="383" t="n">
        <f aca="false">IFERROR(AA33*(1+INDEX(Inputs!$P$15:$P$25,MATCH('Cash Flows - Strike'!AB$2,Inputs!$L$15:$L$25))/12),0)</f>
        <v>0</v>
      </c>
      <c r="AC33" s="383" t="n">
        <f aca="false">IFERROR(AB33*(1+INDEX(Inputs!$P$15:$P$25,MATCH('Cash Flows - Strike'!AC$2,Inputs!$L$15:$L$25))/12),0)</f>
        <v>0</v>
      </c>
      <c r="AD33" s="383" t="n">
        <f aca="false">IFERROR(AC33*(1+INDEX(Inputs!$P$15:$P$25,MATCH('Cash Flows - Strike'!AD$2,Inputs!$L$15:$L$25))/12),0)</f>
        <v>0</v>
      </c>
      <c r="AE33" s="383" t="n">
        <f aca="false">IFERROR(AD33*(1+INDEX(Inputs!$P$15:$P$25,MATCH('Cash Flows - Strike'!AE$2,Inputs!$L$15:$L$25))/12),0)</f>
        <v>0</v>
      </c>
      <c r="AF33" s="383" t="n">
        <f aca="false">IFERROR(AE33*(1+INDEX(Inputs!$P$15:$P$25,MATCH('Cash Flows - Strike'!AF$2,Inputs!$L$15:$L$25))/12),0)</f>
        <v>0</v>
      </c>
      <c r="AG33" s="383" t="n">
        <f aca="false">IFERROR(AF33*(1+INDEX(Inputs!$P$15:$P$25,MATCH('Cash Flows - Strike'!AG$2,Inputs!$L$15:$L$25))/12),0)</f>
        <v>0</v>
      </c>
      <c r="AH33" s="383" t="n">
        <f aca="false">IFERROR(AG33*(1+INDEX(Inputs!$P$15:$P$25,MATCH('Cash Flows - Strike'!AH$2,Inputs!$L$15:$L$25))/12),0)</f>
        <v>0</v>
      </c>
      <c r="AI33" s="383" t="n">
        <f aca="false">IFERROR(AH33*(1+INDEX(Inputs!$P$15:$P$25,MATCH('Cash Flows - Strike'!AI$2,Inputs!$L$15:$L$25))/12),0)</f>
        <v>0</v>
      </c>
      <c r="AJ33" s="383" t="n">
        <f aca="false">IFERROR(AI33*(1+INDEX(Inputs!$P$15:$P$25,MATCH('Cash Flows - Strike'!AJ$2,Inputs!$L$15:$L$25))/12),0)</f>
        <v>0</v>
      </c>
      <c r="AK33" s="383" t="n">
        <f aca="false">IFERROR(AJ33*(1+INDEX(Inputs!$P$15:$P$25,MATCH('Cash Flows - Strike'!AK$2,Inputs!$L$15:$L$25))/12),0)</f>
        <v>0</v>
      </c>
      <c r="AL33" s="383" t="n">
        <f aca="false">IFERROR(AK33*(1+INDEX(Inputs!$P$15:$P$25,MATCH('Cash Flows - Strike'!AL$2,Inputs!$L$15:$L$25))/12),0)</f>
        <v>0</v>
      </c>
      <c r="AM33" s="383" t="n">
        <f aca="false">IFERROR(AL33*(1+INDEX(Inputs!$P$15:$P$25,MATCH('Cash Flows - Strike'!AM$2,Inputs!$L$15:$L$25))/12),0)</f>
        <v>0</v>
      </c>
      <c r="AN33" s="383" t="n">
        <f aca="false">IFERROR(AM33*(1+INDEX(Inputs!$P$15:$P$25,MATCH('Cash Flows - Strike'!AN$2,Inputs!$L$15:$L$25))/12),0)</f>
        <v>0</v>
      </c>
      <c r="AO33" s="383" t="n">
        <f aca="false">IFERROR(AN33*(1+INDEX(Inputs!$P$15:$P$25,MATCH('Cash Flows - Strike'!AO$2,Inputs!$L$15:$L$25))/12),0)</f>
        <v>0</v>
      </c>
      <c r="AP33" s="383" t="n">
        <f aca="false">IFERROR(AO33*(1+INDEX(Inputs!$P$15:$P$25,MATCH('Cash Flows - Strike'!AP$2,Inputs!$L$15:$L$25))/12),0)</f>
        <v>0</v>
      </c>
      <c r="AQ33" s="383" t="n">
        <f aca="false">IFERROR(AP33*(1+INDEX(Inputs!$P$15:$P$25,MATCH('Cash Flows - Strike'!AQ$2,Inputs!$L$15:$L$25))/12),0)</f>
        <v>0</v>
      </c>
      <c r="AR33" s="383" t="n">
        <f aca="false">IFERROR(AQ33*(1+INDEX(Inputs!$P$15:$P$25,MATCH('Cash Flows - Strike'!AR$2,Inputs!$L$15:$L$25))/12),0)</f>
        <v>0</v>
      </c>
      <c r="AS33" s="383" t="n">
        <f aca="false">IFERROR(AR33*(1+INDEX(Inputs!$P$15:$P$25,MATCH('Cash Flows - Strike'!AS$2,Inputs!$L$15:$L$25))/12),0)</f>
        <v>0</v>
      </c>
      <c r="AT33" s="383" t="n">
        <f aca="false">IFERROR(AS33*(1+INDEX(Inputs!$P$15:$P$25,MATCH('Cash Flows - Strike'!AT$2,Inputs!$L$15:$L$25))/12),0)</f>
        <v>0</v>
      </c>
      <c r="AU33" s="383" t="n">
        <f aca="false">IFERROR(AT33*(1+INDEX(Inputs!$P$15:$P$25,MATCH('Cash Flows - Strike'!AU$2,Inputs!$L$15:$L$25))/12),0)</f>
        <v>0</v>
      </c>
      <c r="AV33" s="383" t="n">
        <f aca="false">IFERROR(AU33*(1+INDEX(Inputs!$P$15:$P$25,MATCH('Cash Flows - Strike'!AV$2,Inputs!$L$15:$L$25))/12),0)</f>
        <v>0</v>
      </c>
      <c r="AW33" s="383" t="n">
        <f aca="false">IFERROR(AV33*(1+INDEX(Inputs!$P$15:$P$25,MATCH('Cash Flows - Strike'!AW$2,Inputs!$L$15:$L$25))/12),0)</f>
        <v>0</v>
      </c>
      <c r="AX33" s="383" t="n">
        <f aca="false">IFERROR(AW33*(1+INDEX(Inputs!$P$15:$P$25,MATCH('Cash Flows - Strike'!AX$2,Inputs!$L$15:$L$25))/12),0)</f>
        <v>0</v>
      </c>
      <c r="AY33" s="383" t="n">
        <f aca="false">IFERROR(AX33*(1+INDEX(Inputs!$P$15:$P$25,MATCH('Cash Flows - Strike'!AY$2,Inputs!$L$15:$L$25))/12),0)</f>
        <v>0</v>
      </c>
      <c r="AZ33" s="383" t="n">
        <f aca="false">IFERROR(AY33*(1+INDEX(Inputs!$P$15:$P$25,MATCH('Cash Flows - Strike'!AZ$2,Inputs!$L$15:$L$25))/12),0)</f>
        <v>0</v>
      </c>
      <c r="BA33" s="383" t="n">
        <f aca="false">IFERROR(AZ33*(1+INDEX(Inputs!$P$15:$P$25,MATCH('Cash Flows - Strike'!BA$2,Inputs!$L$15:$L$25))/12),0)</f>
        <v>0</v>
      </c>
      <c r="BB33" s="383" t="n">
        <f aca="false">IFERROR(BA33*(1+INDEX(Inputs!$P$15:$P$25,MATCH('Cash Flows - Strike'!BB$2,Inputs!$L$15:$L$25))/12),0)</f>
        <v>0</v>
      </c>
      <c r="BC33" s="383" t="n">
        <f aca="false">IFERROR(BB33*(1+INDEX(Inputs!$P$15:$P$25,MATCH('Cash Flows - Strike'!BC$2,Inputs!$L$15:$L$25))/12),0)</f>
        <v>0</v>
      </c>
      <c r="BD33" s="383" t="n">
        <f aca="false">IFERROR(BC33*(1+INDEX(Inputs!$P$15:$P$25,MATCH('Cash Flows - Strike'!BD$2,Inputs!$L$15:$L$25))/12),0)</f>
        <v>0</v>
      </c>
      <c r="BE33" s="383" t="n">
        <f aca="false">IFERROR(BD33*(1+INDEX(Inputs!$P$15:$P$25,MATCH('Cash Flows - Strike'!BE$2,Inputs!$L$15:$L$25))/12),0)</f>
        <v>0</v>
      </c>
      <c r="BF33" s="383" t="n">
        <f aca="false">IFERROR(BE33*(1+INDEX(Inputs!$P$15:$P$25,MATCH('Cash Flows - Strike'!BF$2,Inputs!$L$15:$L$25))/12),0)</f>
        <v>0</v>
      </c>
      <c r="BG33" s="383" t="n">
        <f aca="false">IFERROR(BF33*(1+INDEX(Inputs!$P$15:$P$25,MATCH('Cash Flows - Strike'!BG$2,Inputs!$L$15:$L$25))/12),0)</f>
        <v>0</v>
      </c>
      <c r="BH33" s="383" t="n">
        <f aca="false">IFERROR(BG33*(1+INDEX(Inputs!$P$15:$P$25,MATCH('Cash Flows - Strike'!BH$2,Inputs!$L$15:$L$25))/12),0)</f>
        <v>0</v>
      </c>
      <c r="BI33" s="383" t="n">
        <f aca="false">IFERROR(BH33*(1+INDEX(Inputs!$P$15:$P$25,MATCH('Cash Flows - Strike'!BI$2,Inputs!$L$15:$L$25))/12),0)</f>
        <v>0</v>
      </c>
      <c r="BJ33" s="383" t="n">
        <f aca="false">IFERROR(BI33*(1+INDEX(Inputs!$P$15:$P$25,MATCH('Cash Flows - Strike'!BJ$2,Inputs!$L$15:$L$25))/12),0)</f>
        <v>0</v>
      </c>
      <c r="BK33" s="383" t="n">
        <f aca="false">IFERROR(BJ33*(1+INDEX(Inputs!$P$15:$P$25,MATCH('Cash Flows - Strike'!BK$2,Inputs!$L$15:$L$25))/12),0)</f>
        <v>0</v>
      </c>
      <c r="BL33" s="383" t="n">
        <f aca="false">IFERROR(BK33*(1+INDEX(Inputs!$P$15:$P$25,MATCH('Cash Flows - Strike'!BL$2,Inputs!$L$15:$L$25))/12),0)</f>
        <v>0</v>
      </c>
      <c r="BM33" s="383" t="n">
        <f aca="false">IFERROR(BL33*(1+INDEX(Inputs!$P$15:$P$25,MATCH('Cash Flows - Strike'!BM$2,Inputs!$L$15:$L$25))/12),0)</f>
        <v>0</v>
      </c>
      <c r="BN33" s="383" t="n">
        <f aca="false">IFERROR(BM33*(1+INDEX(Inputs!$P$15:$P$25,MATCH('Cash Flows - Strike'!BN$2,Inputs!$L$15:$L$25))/12),0)</f>
        <v>0</v>
      </c>
      <c r="BO33" s="383" t="n">
        <f aca="false">IFERROR(BN33*(1+INDEX(Inputs!$P$15:$P$25,MATCH('Cash Flows - Strike'!BO$2,Inputs!$L$15:$L$25))/12),0)</f>
        <v>0</v>
      </c>
      <c r="BP33" s="383" t="n">
        <f aca="false">IFERROR(BO33*(1+INDEX(Inputs!$P$15:$P$25,MATCH('Cash Flows - Strike'!BP$2,Inputs!$L$15:$L$25))/12),0)</f>
        <v>0</v>
      </c>
      <c r="BQ33" s="383" t="n">
        <f aca="false">IFERROR(BP33*(1+INDEX(Inputs!$P$15:$P$25,MATCH('Cash Flows - Strike'!BQ$2,Inputs!$L$15:$L$25))/12),0)</f>
        <v>0</v>
      </c>
      <c r="BR33" s="383" t="n">
        <f aca="false">IFERROR(BQ33*(1+INDEX(Inputs!$P$15:$P$25,MATCH('Cash Flows - Strike'!BR$2,Inputs!$L$15:$L$25))/12),0)</f>
        <v>0</v>
      </c>
      <c r="BS33" s="383" t="n">
        <f aca="false">IFERROR(BR33*(1+INDEX(Inputs!$P$15:$P$25,MATCH('Cash Flows - Strike'!BS$2,Inputs!$L$15:$L$25))/12),0)</f>
        <v>0</v>
      </c>
      <c r="BT33" s="383" t="n">
        <f aca="false">IFERROR(BS33*(1+INDEX(Inputs!$P$15:$P$25,MATCH('Cash Flows - Strike'!BT$2,Inputs!$L$15:$L$25))/12),0)</f>
        <v>0</v>
      </c>
      <c r="BU33" s="383" t="n">
        <f aca="false">IFERROR(BT33*(1+INDEX(Inputs!$P$15:$P$25,MATCH('Cash Flows - Strike'!BU$2,Inputs!$L$15:$L$25))/12),0)</f>
        <v>0</v>
      </c>
      <c r="BV33" s="383" t="n">
        <f aca="false">IFERROR(BU33*(1+INDEX(Inputs!$P$15:$P$25,MATCH('Cash Flows - Strike'!BV$2,Inputs!$L$15:$L$25))/12),0)</f>
        <v>0</v>
      </c>
      <c r="BW33" s="383" t="n">
        <f aca="false">IFERROR(BV33*(1+INDEX(Inputs!$P$15:$P$25,MATCH('Cash Flows - Strike'!BW$2,Inputs!$L$15:$L$25))/12),0)</f>
        <v>0</v>
      </c>
      <c r="BX33" s="383" t="n">
        <f aca="false">IFERROR(BW33*(1+INDEX(Inputs!$P$15:$P$25,MATCH('Cash Flows - Strike'!BX$2,Inputs!$L$15:$L$25))/12),0)</f>
        <v>0</v>
      </c>
      <c r="BY33" s="383" t="n">
        <f aca="false">IFERROR(BX33*(1+INDEX(Inputs!$P$15:$P$25,MATCH('Cash Flows - Strike'!BY$2,Inputs!$L$15:$L$25))/12),0)</f>
        <v>0</v>
      </c>
      <c r="BZ33" s="383" t="n">
        <f aca="false">IFERROR(BY33*(1+INDEX(Inputs!$P$15:$P$25,MATCH('Cash Flows - Strike'!BZ$2,Inputs!$L$15:$L$25))/12),0)</f>
        <v>0</v>
      </c>
      <c r="CA33" s="383" t="n">
        <f aca="false">IFERROR(BZ33*(1+INDEX(Inputs!$P$15:$P$25,MATCH('Cash Flows - Strike'!CA$2,Inputs!$L$15:$L$25))/12),0)</f>
        <v>0</v>
      </c>
      <c r="CB33" s="383" t="n">
        <f aca="false">IFERROR(CA33*(1+INDEX(Inputs!$P$15:$P$25,MATCH('Cash Flows - Strike'!CB$2,Inputs!$L$15:$L$25))/12),0)</f>
        <v>0</v>
      </c>
      <c r="CC33" s="383" t="n">
        <f aca="false">IFERROR(CB33*(1+INDEX(Inputs!$P$15:$P$25,MATCH('Cash Flows - Strike'!CC$2,Inputs!$L$15:$L$25))/12),0)</f>
        <v>0</v>
      </c>
      <c r="CD33" s="383" t="n">
        <f aca="false">IFERROR(CC33*(1+INDEX(Inputs!$P$15:$P$25,MATCH('Cash Flows - Strike'!CD$2,Inputs!$L$15:$L$25))/12),0)</f>
        <v>0</v>
      </c>
      <c r="CE33" s="383" t="n">
        <f aca="false">IFERROR(CD33*(1+INDEX(Inputs!$P$15:$P$25,MATCH('Cash Flows - Strike'!CE$2,Inputs!$L$15:$L$25))/12),0)</f>
        <v>0</v>
      </c>
      <c r="CF33" s="383" t="n">
        <f aca="false">IFERROR(CE33*(1+INDEX(Inputs!$P$15:$P$25,MATCH('Cash Flows - Strike'!CF$2,Inputs!$L$15:$L$25))/12),0)</f>
        <v>0</v>
      </c>
      <c r="CG33" s="383" t="n">
        <f aca="false">IFERROR(CF33*(1+INDEX(Inputs!$P$15:$P$25,MATCH('Cash Flows - Strike'!CG$2,Inputs!$L$15:$L$25))/12),0)</f>
        <v>0</v>
      </c>
      <c r="CH33" s="383" t="n">
        <f aca="false">IFERROR(CG33*(1+INDEX(Inputs!$P$15:$P$25,MATCH('Cash Flows - Strike'!CH$2,Inputs!$L$15:$L$25))/12),0)</f>
        <v>0</v>
      </c>
      <c r="CI33" s="383" t="n">
        <f aca="false">IFERROR(CH33*(1+INDEX(Inputs!$P$15:$P$25,MATCH('Cash Flows - Strike'!CI$2,Inputs!$L$15:$L$25))/12),0)</f>
        <v>0</v>
      </c>
      <c r="CJ33" s="383" t="n">
        <f aca="false">IFERROR(CI33*(1+INDEX(Inputs!$P$15:$P$25,MATCH('Cash Flows - Strike'!CJ$2,Inputs!$L$15:$L$25))/12),0)</f>
        <v>0</v>
      </c>
      <c r="CK33" s="383" t="n">
        <f aca="false">IFERROR(CJ33*(1+INDEX(Inputs!$P$15:$P$25,MATCH('Cash Flows - Strike'!CK$2,Inputs!$L$15:$L$25))/12),0)</f>
        <v>0</v>
      </c>
      <c r="CL33" s="383" t="n">
        <f aca="false">IFERROR(CK33*(1+INDEX(Inputs!$P$15:$P$25,MATCH('Cash Flows - Strike'!CL$2,Inputs!$L$15:$L$25))/12),0)</f>
        <v>0</v>
      </c>
      <c r="CM33" s="383" t="n">
        <f aca="false">IFERROR(CL33*(1+INDEX(Inputs!$P$15:$P$25,MATCH('Cash Flows - Strike'!CM$2,Inputs!$L$15:$L$25))/12),0)</f>
        <v>0</v>
      </c>
      <c r="CN33" s="383" t="n">
        <f aca="false">IFERROR(CM33*(1+INDEX(Inputs!$P$15:$P$25,MATCH('Cash Flows - Strike'!CN$2,Inputs!$L$15:$L$25))/12),0)</f>
        <v>0</v>
      </c>
      <c r="CO33" s="383" t="n">
        <f aca="false">IFERROR(CN33*(1+INDEX(Inputs!$P$15:$P$25,MATCH('Cash Flows - Strike'!CO$2,Inputs!$L$15:$L$25))/12),0)</f>
        <v>0</v>
      </c>
      <c r="CP33" s="383" t="n">
        <f aca="false">IFERROR(CO33*(1+INDEX(Inputs!$P$15:$P$25,MATCH('Cash Flows - Strike'!CP$2,Inputs!$L$15:$L$25))/12),0)</f>
        <v>0</v>
      </c>
      <c r="CQ33" s="383" t="n">
        <f aca="false">IFERROR(CP33*(1+INDEX(Inputs!$P$15:$P$25,MATCH('Cash Flows - Strike'!CQ$2,Inputs!$L$15:$L$25))/12),0)</f>
        <v>0</v>
      </c>
      <c r="CR33" s="383" t="n">
        <f aca="false">IFERROR(CQ33*(1+INDEX(Inputs!$P$15:$P$25,MATCH('Cash Flows - Strike'!CR$2,Inputs!$L$15:$L$25))/12),0)</f>
        <v>0</v>
      </c>
      <c r="CS33" s="383" t="n">
        <f aca="false">IFERROR(CR33*(1+INDEX(Inputs!$P$15:$P$25,MATCH('Cash Flows - Strike'!CS$2,Inputs!$L$15:$L$25))/12),0)</f>
        <v>0</v>
      </c>
      <c r="CT33" s="383" t="n">
        <f aca="false">IFERROR(CS33*(1+INDEX(Inputs!$P$15:$P$25,MATCH('Cash Flows - Strike'!CT$2,Inputs!$L$15:$L$25))/12),0)</f>
        <v>0</v>
      </c>
      <c r="CU33" s="383" t="n">
        <f aca="false">IFERROR(CT33*(1+INDEX(Inputs!$P$15:$P$25,MATCH('Cash Flows - Strike'!CU$2,Inputs!$L$15:$L$25))/12),0)</f>
        <v>0</v>
      </c>
      <c r="CV33" s="383" t="n">
        <f aca="false">IFERROR(CU33*(1+INDEX(Inputs!$P$15:$P$25,MATCH('Cash Flows - Strike'!CV$2,Inputs!$L$15:$L$25))/12),0)</f>
        <v>0</v>
      </c>
      <c r="CW33" s="383" t="n">
        <f aca="false">IFERROR(CV33*(1+INDEX(Inputs!$P$15:$P$25,MATCH('Cash Flows - Strike'!CW$2,Inputs!$L$15:$L$25))/12),0)</f>
        <v>0</v>
      </c>
      <c r="CX33" s="383" t="n">
        <f aca="false">IFERROR(CW33*(1+INDEX(Inputs!$P$15:$P$25,MATCH('Cash Flows - Strike'!CX$2,Inputs!$L$15:$L$25))/12),0)</f>
        <v>0</v>
      </c>
      <c r="CY33" s="383" t="n">
        <f aca="false">IFERROR(CX33*(1+INDEX(Inputs!$P$15:$P$25,MATCH('Cash Flows - Strike'!CY$2,Inputs!$L$15:$L$25))/12),0)</f>
        <v>0</v>
      </c>
      <c r="CZ33" s="383" t="n">
        <f aca="false">IFERROR(CY33*(1+INDEX(Inputs!$P$15:$P$25,MATCH('Cash Flows - Strike'!CZ$2,Inputs!$L$15:$L$25))/12),0)</f>
        <v>0</v>
      </c>
      <c r="DA33" s="383" t="n">
        <f aca="false">IFERROR(CZ33*(1+INDEX(Inputs!$P$15:$P$25,MATCH('Cash Flows - Strike'!DA$2,Inputs!$L$15:$L$25))/12),0)</f>
        <v>0</v>
      </c>
      <c r="DB33" s="383" t="n">
        <f aca="false">IFERROR(DA33*(1+INDEX(Inputs!$P$15:$P$25,MATCH('Cash Flows - Strike'!DB$2,Inputs!$L$15:$L$25))/12),0)</f>
        <v>0</v>
      </c>
      <c r="DC33" s="383" t="n">
        <f aca="false">IFERROR(DB33*(1+INDEX(Inputs!$P$15:$P$25,MATCH('Cash Flows - Strike'!DC$2,Inputs!$L$15:$L$25))/12),0)</f>
        <v>0</v>
      </c>
      <c r="DD33" s="383" t="n">
        <f aca="false">IFERROR(DC33*(1+INDEX(Inputs!$P$15:$P$25,MATCH('Cash Flows - Strike'!DD$2,Inputs!$L$15:$L$25))/12),0)</f>
        <v>0</v>
      </c>
      <c r="DE33" s="383" t="n">
        <f aca="false">IFERROR(DD33*(1+INDEX(Inputs!$P$15:$P$25,MATCH('Cash Flows - Strike'!DE$2,Inputs!$L$15:$L$25))/12),0)</f>
        <v>0</v>
      </c>
      <c r="DF33" s="383" t="n">
        <f aca="false">IFERROR(DE33*(1+INDEX(Inputs!$P$15:$P$25,MATCH('Cash Flows - Strike'!DF$2,Inputs!$L$15:$L$25))/12),0)</f>
        <v>0</v>
      </c>
      <c r="DG33" s="383" t="n">
        <f aca="false">IFERROR(DF33*(1+INDEX(Inputs!$P$15:$P$25,MATCH('Cash Flows - Strike'!DG$2,Inputs!$L$15:$L$25))/12),0)</f>
        <v>0</v>
      </c>
      <c r="DH33" s="383" t="n">
        <f aca="false">IFERROR(DG33*(1+INDEX(Inputs!$P$15:$P$25,MATCH('Cash Flows - Strike'!DH$2,Inputs!$L$15:$L$25))/12),0)</f>
        <v>0</v>
      </c>
      <c r="DI33" s="383" t="n">
        <f aca="false">IFERROR(DH33*(1+INDEX(Inputs!$P$15:$P$25,MATCH('Cash Flows - Strike'!DI$2,Inputs!$L$15:$L$25))/12),0)</f>
        <v>0</v>
      </c>
      <c r="DJ33" s="383" t="n">
        <f aca="false">IFERROR(DI33*(1+INDEX(Inputs!$P$15:$P$25,MATCH('Cash Flows - Strike'!DJ$2,Inputs!$L$15:$L$25))/12),0)</f>
        <v>0</v>
      </c>
      <c r="DK33" s="383" t="n">
        <f aca="false">IFERROR(DJ33*(1+INDEX(Inputs!$P$15:$P$25,MATCH('Cash Flows - Strike'!DK$2,Inputs!$L$15:$L$25))/12),0)</f>
        <v>0</v>
      </c>
      <c r="DL33" s="383" t="n">
        <f aca="false">IFERROR(DK33*(1+INDEX(Inputs!$P$15:$P$25,MATCH('Cash Flows - Strike'!DL$2,Inputs!$L$15:$L$25))/12),0)</f>
        <v>0</v>
      </c>
      <c r="DM33" s="383" t="n">
        <f aca="false">IFERROR(DL33*(1+INDEX(Inputs!$P$15:$P$25,MATCH('Cash Flows - Strike'!DM$2,Inputs!$L$15:$L$25))/12),0)</f>
        <v>0</v>
      </c>
      <c r="DN33" s="383" t="n">
        <f aca="false">IFERROR(DM33*(1+INDEX(Inputs!$P$15:$P$25,MATCH('Cash Flows - Strike'!DN$2,Inputs!$L$15:$L$25))/12),0)</f>
        <v>0</v>
      </c>
      <c r="DO33" s="383" t="n">
        <f aca="false">IFERROR(DN33*(1+INDEX(Inputs!$P$15:$P$25,MATCH('Cash Flows - Strike'!DO$2,Inputs!$L$15:$L$25))/12),0)</f>
        <v>0</v>
      </c>
      <c r="DP33" s="383" t="n">
        <f aca="false">IFERROR(DO33*(1+INDEX(Inputs!$P$15:$P$25,MATCH('Cash Flows - Strike'!DP$2,Inputs!$L$15:$L$25))/12),0)</f>
        <v>0</v>
      </c>
      <c r="DQ33" s="383" t="n">
        <f aca="false">IFERROR(DP33*(1+INDEX(Inputs!$P$15:$P$25,MATCH('Cash Flows - Strike'!DQ$2,Inputs!$L$15:$L$25))/12),0)</f>
        <v>0</v>
      </c>
      <c r="DR33" s="383" t="n">
        <f aca="false">IFERROR(DQ33*(1+INDEX(Inputs!$P$15:$P$25,MATCH('Cash Flows - Strike'!DR$2,Inputs!$L$15:$L$25))/12),0)</f>
        <v>0</v>
      </c>
      <c r="DS33" s="383" t="n">
        <f aca="false">IFERROR(DR33*(1+INDEX(Inputs!$P$15:$P$25,MATCH('Cash Flows - Strike'!DS$2,Inputs!$L$15:$L$25))/12),0)</f>
        <v>0</v>
      </c>
      <c r="DT33" s="383" t="n">
        <f aca="false">IFERROR(DS33*(1+INDEX(Inputs!$P$15:$P$25,MATCH('Cash Flows - Strike'!DT$2,Inputs!$L$15:$L$25))/12),0)</f>
        <v>0</v>
      </c>
      <c r="DU33" s="383" t="n">
        <f aca="false">IFERROR(DT33*(1+INDEX(Inputs!$P$15:$P$25,MATCH('Cash Flows - Strike'!DU$2,Inputs!$L$15:$L$25))/12),0)</f>
        <v>0</v>
      </c>
      <c r="DV33" s="383" t="n">
        <f aca="false">IFERROR(DU33*(1+INDEX(Inputs!$P$15:$P$25,MATCH('Cash Flows - Strike'!DV$2,Inputs!$L$15:$L$25))/12),0)</f>
        <v>0</v>
      </c>
      <c r="DW33" s="383" t="n">
        <f aca="false">IFERROR(DV33*(1+INDEX(Inputs!$P$15:$P$25,MATCH('Cash Flows - Strike'!DW$2,Inputs!$L$15:$L$25))/12),0)</f>
        <v>0</v>
      </c>
      <c r="DX33" s="383" t="n">
        <f aca="false">IFERROR(DW33*(1+INDEX(Inputs!$P$15:$P$25,MATCH('Cash Flows - Strike'!DX$2,Inputs!$L$15:$L$25))/12),0)</f>
        <v>0</v>
      </c>
      <c r="DY33" s="383" t="n">
        <f aca="false">IFERROR(DX33*(1+INDEX(Inputs!$P$15:$P$25,MATCH('Cash Flows - Strike'!DY$2,Inputs!$L$15:$L$25))/12),0)</f>
        <v>0</v>
      </c>
      <c r="DZ33" s="383" t="n">
        <f aca="false">IFERROR(DY33*(1+INDEX(Inputs!$P$15:$P$25,MATCH('Cash Flows - Strike'!DZ$2,Inputs!$L$15:$L$25))/12),0)</f>
        <v>0</v>
      </c>
      <c r="EA33" s="383" t="n">
        <f aca="false">IFERROR(DZ33*(1+INDEX(Inputs!$P$15:$P$25,MATCH('Cash Flows - Strike'!EA$2,Inputs!$L$15:$L$25))/12),0)</f>
        <v>0</v>
      </c>
      <c r="EB33" s="383" t="n">
        <f aca="false">IFERROR(EA33*(1+INDEX(Inputs!$P$15:$P$25,MATCH('Cash Flows - Strike'!EB$2,Inputs!$L$15:$L$25))/12),0)</f>
        <v>0</v>
      </c>
      <c r="EC33" s="383" t="n">
        <f aca="false">IFERROR(EB33*(1+INDEX(Inputs!$P$15:$P$25,MATCH('Cash Flows - Strike'!EC$2,Inputs!$L$15:$L$25))/12),0)</f>
        <v>0</v>
      </c>
      <c r="ED33" s="383" t="n">
        <f aca="false">IFERROR(EC33*(1+INDEX(Inputs!$P$15:$P$25,MATCH('Cash Flows - Strike'!ED$2,Inputs!$L$15:$L$25))/12),0)</f>
        <v>0</v>
      </c>
      <c r="EE33" s="383" t="n">
        <f aca="false">IFERROR(ED33*(1+INDEX(Inputs!$P$15:$P$25,MATCH('Cash Flows - Strike'!EE$2,Inputs!$L$15:$L$25))/12),0)</f>
        <v>0</v>
      </c>
      <c r="EF33" s="383" t="n">
        <f aca="false">IFERROR(EE33*(1+INDEX(Inputs!$P$15:$P$25,MATCH('Cash Flows - Strike'!EF$2,Inputs!$L$15:$L$25))/12),0)</f>
        <v>0</v>
      </c>
      <c r="EG33" s="383" t="n">
        <f aca="false">IFERROR(EF33*(1+INDEX(Inputs!$P$15:$P$25,MATCH('Cash Flows - Strike'!EG$2,Inputs!$L$15:$L$25))/12),0)</f>
        <v>0</v>
      </c>
      <c r="EH33" s="383" t="n">
        <f aca="false">IFERROR(EG33*(1+INDEX(Inputs!$P$15:$P$25,MATCH('Cash Flows - Strike'!EH$2,Inputs!$L$15:$L$25))/12),0)</f>
        <v>0</v>
      </c>
      <c r="EI33" s="383" t="n">
        <f aca="false">IFERROR(EH33*(1+INDEX(Inputs!$P$15:$P$25,MATCH('Cash Flows - Strike'!EI$2,Inputs!$L$15:$L$25))/12),0)</f>
        <v>0</v>
      </c>
      <c r="EJ33" s="383" t="n">
        <f aca="false">IFERROR(EI33*(1+INDEX(Inputs!$P$15:$P$25,MATCH('Cash Flows - Strike'!EJ$2,Inputs!$L$15:$L$25))/12),0)</f>
        <v>0</v>
      </c>
      <c r="EK33" s="383" t="n">
        <f aca="false">IFERROR(EJ33*(1+INDEX(Inputs!$P$15:$P$25,MATCH('Cash Flows - Strike'!EK$2,Inputs!$L$15:$L$25))/12),0)</f>
        <v>0</v>
      </c>
      <c r="EL33" s="383" t="n">
        <f aca="false">IFERROR(EK33*(1+INDEX(Inputs!$P$15:$P$25,MATCH('Cash Flows - Strike'!EL$2,Inputs!$L$15:$L$25))/12),0)</f>
        <v>0</v>
      </c>
      <c r="EM33" s="383" t="n">
        <f aca="false">IFERROR(EL33*(1+INDEX(Inputs!$P$15:$P$25,MATCH('Cash Flows - Strike'!EM$2,Inputs!$L$15:$L$25))/12),0)</f>
        <v>0</v>
      </c>
      <c r="EN33" s="383" t="n">
        <f aca="false">IFERROR(EM33*(1+INDEX(Inputs!$P$15:$P$25,MATCH('Cash Flows - Strike'!EN$2,Inputs!$L$15:$L$25))/12),0)</f>
        <v>0</v>
      </c>
      <c r="EO33" s="383" t="n">
        <f aca="false">IFERROR(EN33*(1+INDEX(Inputs!$P$15:$P$25,MATCH('Cash Flows - Strike'!EO$2,Inputs!$L$15:$L$25))/12),0)</f>
        <v>0</v>
      </c>
      <c r="EP33" s="383" t="n">
        <f aca="false">IFERROR(EO33*(1+INDEX(Inputs!$P$15:$P$25,MATCH('Cash Flows - Strike'!EP$2,Inputs!$L$15:$L$25))/12),0)</f>
        <v>0</v>
      </c>
      <c r="EQ33" s="383" t="n">
        <f aca="false">IFERROR(EP33*(1+INDEX(Inputs!$P$15:$P$25,MATCH('Cash Flows - Strike'!EQ$2,Inputs!$L$15:$L$25))/12),0)</f>
        <v>0</v>
      </c>
      <c r="ER33" s="383" t="n">
        <f aca="false">IFERROR(EQ33*(1+INDEX(Inputs!$P$15:$P$25,MATCH('Cash Flows - Strike'!ER$2,Inputs!$L$15:$L$25))/12),0)</f>
        <v>0</v>
      </c>
      <c r="ES33" s="383" t="n">
        <f aca="false">IFERROR(ER33*(1+INDEX(Inputs!$P$15:$P$25,MATCH('Cash Flows - Strike'!ES$2,Inputs!$L$15:$L$25))/12),0)</f>
        <v>0</v>
      </c>
      <c r="ET33" s="383" t="n">
        <f aca="false">IFERROR(ES33*(1+INDEX(Inputs!$P$15:$P$25,MATCH('Cash Flows - Strike'!ET$2,Inputs!$L$15:$L$25))/12),0)</f>
        <v>0</v>
      </c>
      <c r="EU33" s="383" t="n">
        <f aca="false">IFERROR(ET33*(1+INDEX(Inputs!$P$15:$P$25,MATCH('Cash Flows - Strike'!EU$2,Inputs!$L$15:$L$25))/12),0)</f>
        <v>0</v>
      </c>
      <c r="EV33" s="383" t="n">
        <f aca="false">IFERROR(EU33*(1+INDEX(Inputs!$P$15:$P$25,MATCH('Cash Flows - Strike'!EV$2,Inputs!$L$15:$L$25))/12),0)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Strike'!V$2,Inputs!$L$15:$L$25))/12),0)</f>
        <v>0</v>
      </c>
      <c r="W34" s="383" t="n">
        <f aca="false">IFERROR(V34*(1+INDEX(Inputs!$P$15:$P$25,MATCH('Cash Flows - Strike'!W$2,Inputs!$L$15:$L$25))/12),0)</f>
        <v>0</v>
      </c>
      <c r="X34" s="383" t="n">
        <f aca="false">IFERROR(W34*(1+INDEX(Inputs!$P$15:$P$25,MATCH('Cash Flows - Strike'!X$2,Inputs!$L$15:$L$25))/12),0)</f>
        <v>0</v>
      </c>
      <c r="Y34" s="383" t="n">
        <f aca="false">IFERROR(X34*(1+INDEX(Inputs!$P$15:$P$25,MATCH('Cash Flows - Strike'!Y$2,Inputs!$L$15:$L$25))/12),0)</f>
        <v>0</v>
      </c>
      <c r="Z34" s="383" t="n">
        <f aca="false">IFERROR(Y34*(1+INDEX(Inputs!$P$15:$P$25,MATCH('Cash Flows - Strike'!Z$2,Inputs!$L$15:$L$25))/12),0)</f>
        <v>0</v>
      </c>
      <c r="AA34" s="383" t="n">
        <f aca="false">IFERROR(Z34*(1+INDEX(Inputs!$P$15:$P$25,MATCH('Cash Flows - Strike'!AA$2,Inputs!$L$15:$L$25))/12),0)</f>
        <v>0</v>
      </c>
      <c r="AB34" s="383" t="n">
        <f aca="false">IFERROR(AA34*(1+INDEX(Inputs!$P$15:$P$25,MATCH('Cash Flows - Strike'!AB$2,Inputs!$L$15:$L$25))/12),0)</f>
        <v>0</v>
      </c>
      <c r="AC34" s="383" t="n">
        <f aca="false">IFERROR(AB34*(1+INDEX(Inputs!$P$15:$P$25,MATCH('Cash Flows - Strike'!AC$2,Inputs!$L$15:$L$25))/12),0)</f>
        <v>0</v>
      </c>
      <c r="AD34" s="383" t="n">
        <f aca="false">IFERROR(AC34*(1+INDEX(Inputs!$P$15:$P$25,MATCH('Cash Flows - Strike'!AD$2,Inputs!$L$15:$L$25))/12),0)</f>
        <v>0</v>
      </c>
      <c r="AE34" s="383" t="n">
        <f aca="false">IFERROR(AD34*(1+INDEX(Inputs!$P$15:$P$25,MATCH('Cash Flows - Strike'!AE$2,Inputs!$L$15:$L$25))/12),0)</f>
        <v>0</v>
      </c>
      <c r="AF34" s="383" t="n">
        <f aca="false">IFERROR(AE34*(1+INDEX(Inputs!$P$15:$P$25,MATCH('Cash Flows - Strike'!AF$2,Inputs!$L$15:$L$25))/12),0)</f>
        <v>0</v>
      </c>
      <c r="AG34" s="383" t="n">
        <f aca="false">IFERROR(AF34*(1+INDEX(Inputs!$P$15:$P$25,MATCH('Cash Flows - Strike'!AG$2,Inputs!$L$15:$L$25))/12),0)</f>
        <v>0</v>
      </c>
      <c r="AH34" s="383" t="n">
        <f aca="false">IFERROR(AG34*(1+INDEX(Inputs!$P$15:$P$25,MATCH('Cash Flows - Strike'!AH$2,Inputs!$L$15:$L$25))/12),0)</f>
        <v>0</v>
      </c>
      <c r="AI34" s="383" t="n">
        <f aca="false">IFERROR(AH34*(1+INDEX(Inputs!$P$15:$P$25,MATCH('Cash Flows - Strike'!AI$2,Inputs!$L$15:$L$25))/12),0)</f>
        <v>0</v>
      </c>
      <c r="AJ34" s="383" t="n">
        <f aca="false">IFERROR(AI34*(1+INDEX(Inputs!$P$15:$P$25,MATCH('Cash Flows - Strike'!AJ$2,Inputs!$L$15:$L$25))/12),0)</f>
        <v>0</v>
      </c>
      <c r="AK34" s="383" t="n">
        <f aca="false">IFERROR(AJ34*(1+INDEX(Inputs!$P$15:$P$25,MATCH('Cash Flows - Strike'!AK$2,Inputs!$L$15:$L$25))/12),0)</f>
        <v>0</v>
      </c>
      <c r="AL34" s="383" t="n">
        <f aca="false">IFERROR(AK34*(1+INDEX(Inputs!$P$15:$P$25,MATCH('Cash Flows - Strike'!AL$2,Inputs!$L$15:$L$25))/12),0)</f>
        <v>0</v>
      </c>
      <c r="AM34" s="383" t="n">
        <f aca="false">IFERROR(AL34*(1+INDEX(Inputs!$P$15:$P$25,MATCH('Cash Flows - Strike'!AM$2,Inputs!$L$15:$L$25))/12),0)</f>
        <v>0</v>
      </c>
      <c r="AN34" s="383" t="n">
        <f aca="false">IFERROR(AM34*(1+INDEX(Inputs!$P$15:$P$25,MATCH('Cash Flows - Strike'!AN$2,Inputs!$L$15:$L$25))/12),0)</f>
        <v>0</v>
      </c>
      <c r="AO34" s="383" t="n">
        <f aca="false">IFERROR(AN34*(1+INDEX(Inputs!$P$15:$P$25,MATCH('Cash Flows - Strike'!AO$2,Inputs!$L$15:$L$25))/12),0)</f>
        <v>0</v>
      </c>
      <c r="AP34" s="383" t="n">
        <f aca="false">IFERROR(AO34*(1+INDEX(Inputs!$P$15:$P$25,MATCH('Cash Flows - Strike'!AP$2,Inputs!$L$15:$L$25))/12),0)</f>
        <v>0</v>
      </c>
      <c r="AQ34" s="383" t="n">
        <f aca="false">IFERROR(AP34*(1+INDEX(Inputs!$P$15:$P$25,MATCH('Cash Flows - Strike'!AQ$2,Inputs!$L$15:$L$25))/12),0)</f>
        <v>0</v>
      </c>
      <c r="AR34" s="383" t="n">
        <f aca="false">IFERROR(AQ34*(1+INDEX(Inputs!$P$15:$P$25,MATCH('Cash Flows - Strike'!AR$2,Inputs!$L$15:$L$25))/12),0)</f>
        <v>0</v>
      </c>
      <c r="AS34" s="383" t="n">
        <f aca="false">IFERROR(AR34*(1+INDEX(Inputs!$P$15:$P$25,MATCH('Cash Flows - Strike'!AS$2,Inputs!$L$15:$L$25))/12),0)</f>
        <v>0</v>
      </c>
      <c r="AT34" s="383" t="n">
        <f aca="false">IFERROR(AS34*(1+INDEX(Inputs!$P$15:$P$25,MATCH('Cash Flows - Strike'!AT$2,Inputs!$L$15:$L$25))/12),0)</f>
        <v>0</v>
      </c>
      <c r="AU34" s="383" t="n">
        <f aca="false">IFERROR(AT34*(1+INDEX(Inputs!$P$15:$P$25,MATCH('Cash Flows - Strike'!AU$2,Inputs!$L$15:$L$25))/12),0)</f>
        <v>0</v>
      </c>
      <c r="AV34" s="383" t="n">
        <f aca="false">IFERROR(AU34*(1+INDEX(Inputs!$P$15:$P$25,MATCH('Cash Flows - Strike'!AV$2,Inputs!$L$15:$L$25))/12),0)</f>
        <v>0</v>
      </c>
      <c r="AW34" s="383" t="n">
        <f aca="false">IFERROR(AV34*(1+INDEX(Inputs!$P$15:$P$25,MATCH('Cash Flows - Strike'!AW$2,Inputs!$L$15:$L$25))/12),0)</f>
        <v>0</v>
      </c>
      <c r="AX34" s="383" t="n">
        <f aca="false">IFERROR(AW34*(1+INDEX(Inputs!$P$15:$P$25,MATCH('Cash Flows - Strike'!AX$2,Inputs!$L$15:$L$25))/12),0)</f>
        <v>0</v>
      </c>
      <c r="AY34" s="383" t="n">
        <f aca="false">IFERROR(AX34*(1+INDEX(Inputs!$P$15:$P$25,MATCH('Cash Flows - Strike'!AY$2,Inputs!$L$15:$L$25))/12),0)</f>
        <v>0</v>
      </c>
      <c r="AZ34" s="383" t="n">
        <f aca="false">IFERROR(AY34*(1+INDEX(Inputs!$P$15:$P$25,MATCH('Cash Flows - Strike'!AZ$2,Inputs!$L$15:$L$25))/12),0)</f>
        <v>0</v>
      </c>
      <c r="BA34" s="383" t="n">
        <f aca="false">IFERROR(AZ34*(1+INDEX(Inputs!$P$15:$P$25,MATCH('Cash Flows - Strike'!BA$2,Inputs!$L$15:$L$25))/12),0)</f>
        <v>0</v>
      </c>
      <c r="BB34" s="383" t="n">
        <f aca="false">IFERROR(BA34*(1+INDEX(Inputs!$P$15:$P$25,MATCH('Cash Flows - Strike'!BB$2,Inputs!$L$15:$L$25))/12),0)</f>
        <v>0</v>
      </c>
      <c r="BC34" s="383" t="n">
        <f aca="false">IFERROR(BB34*(1+INDEX(Inputs!$P$15:$P$25,MATCH('Cash Flows - Strike'!BC$2,Inputs!$L$15:$L$25))/12),0)</f>
        <v>0</v>
      </c>
      <c r="BD34" s="383" t="n">
        <f aca="false">IFERROR(BC34*(1+INDEX(Inputs!$P$15:$P$25,MATCH('Cash Flows - Strike'!BD$2,Inputs!$L$15:$L$25))/12),0)</f>
        <v>0</v>
      </c>
      <c r="BE34" s="383" t="n">
        <f aca="false">IFERROR(BD34*(1+INDEX(Inputs!$P$15:$P$25,MATCH('Cash Flows - Strike'!BE$2,Inputs!$L$15:$L$25))/12),0)</f>
        <v>0</v>
      </c>
      <c r="BF34" s="383" t="n">
        <f aca="false">IFERROR(BE34*(1+INDEX(Inputs!$P$15:$P$25,MATCH('Cash Flows - Strike'!BF$2,Inputs!$L$15:$L$25))/12),0)</f>
        <v>0</v>
      </c>
      <c r="BG34" s="383" t="n">
        <f aca="false">IFERROR(BF34*(1+INDEX(Inputs!$P$15:$P$25,MATCH('Cash Flows - Strike'!BG$2,Inputs!$L$15:$L$25))/12),0)</f>
        <v>0</v>
      </c>
      <c r="BH34" s="383" t="n">
        <f aca="false">IFERROR(BG34*(1+INDEX(Inputs!$P$15:$P$25,MATCH('Cash Flows - Strike'!BH$2,Inputs!$L$15:$L$25))/12),0)</f>
        <v>0</v>
      </c>
      <c r="BI34" s="383" t="n">
        <f aca="false">IFERROR(BH34*(1+INDEX(Inputs!$P$15:$P$25,MATCH('Cash Flows - Strike'!BI$2,Inputs!$L$15:$L$25))/12),0)</f>
        <v>0</v>
      </c>
      <c r="BJ34" s="383" t="n">
        <f aca="false">IFERROR(BI34*(1+INDEX(Inputs!$P$15:$P$25,MATCH('Cash Flows - Strike'!BJ$2,Inputs!$L$15:$L$25))/12),0)</f>
        <v>0</v>
      </c>
      <c r="BK34" s="383" t="n">
        <f aca="false">IFERROR(BJ34*(1+INDEX(Inputs!$P$15:$P$25,MATCH('Cash Flows - Strike'!BK$2,Inputs!$L$15:$L$25))/12),0)</f>
        <v>0</v>
      </c>
      <c r="BL34" s="383" t="n">
        <f aca="false">IFERROR(BK34*(1+INDEX(Inputs!$P$15:$P$25,MATCH('Cash Flows - Strike'!BL$2,Inputs!$L$15:$L$25))/12),0)</f>
        <v>0</v>
      </c>
      <c r="BM34" s="383" t="n">
        <f aca="false">IFERROR(BL34*(1+INDEX(Inputs!$P$15:$P$25,MATCH('Cash Flows - Strike'!BM$2,Inputs!$L$15:$L$25))/12),0)</f>
        <v>0</v>
      </c>
      <c r="BN34" s="383" t="n">
        <f aca="false">IFERROR(BM34*(1+INDEX(Inputs!$P$15:$P$25,MATCH('Cash Flows - Strike'!BN$2,Inputs!$L$15:$L$25))/12),0)</f>
        <v>0</v>
      </c>
      <c r="BO34" s="383" t="n">
        <f aca="false">IFERROR(BN34*(1+INDEX(Inputs!$P$15:$P$25,MATCH('Cash Flows - Strike'!BO$2,Inputs!$L$15:$L$25))/12),0)</f>
        <v>0</v>
      </c>
      <c r="BP34" s="383" t="n">
        <f aca="false">IFERROR(BO34*(1+INDEX(Inputs!$P$15:$P$25,MATCH('Cash Flows - Strike'!BP$2,Inputs!$L$15:$L$25))/12),0)</f>
        <v>0</v>
      </c>
      <c r="BQ34" s="383" t="n">
        <f aca="false">IFERROR(BP34*(1+INDEX(Inputs!$P$15:$P$25,MATCH('Cash Flows - Strike'!BQ$2,Inputs!$L$15:$L$25))/12),0)</f>
        <v>0</v>
      </c>
      <c r="BR34" s="383" t="n">
        <f aca="false">IFERROR(BQ34*(1+INDEX(Inputs!$P$15:$P$25,MATCH('Cash Flows - Strike'!BR$2,Inputs!$L$15:$L$25))/12),0)</f>
        <v>0</v>
      </c>
      <c r="BS34" s="383" t="n">
        <f aca="false">IFERROR(BR34*(1+INDEX(Inputs!$P$15:$P$25,MATCH('Cash Flows - Strike'!BS$2,Inputs!$L$15:$L$25))/12),0)</f>
        <v>0</v>
      </c>
      <c r="BT34" s="383" t="n">
        <f aca="false">IFERROR(BS34*(1+INDEX(Inputs!$P$15:$P$25,MATCH('Cash Flows - Strike'!BT$2,Inputs!$L$15:$L$25))/12),0)</f>
        <v>0</v>
      </c>
      <c r="BU34" s="383" t="n">
        <f aca="false">IFERROR(BT34*(1+INDEX(Inputs!$P$15:$P$25,MATCH('Cash Flows - Strike'!BU$2,Inputs!$L$15:$L$25))/12),0)</f>
        <v>0</v>
      </c>
      <c r="BV34" s="383" t="n">
        <f aca="false">IFERROR(BU34*(1+INDEX(Inputs!$P$15:$P$25,MATCH('Cash Flows - Strike'!BV$2,Inputs!$L$15:$L$25))/12),0)</f>
        <v>0</v>
      </c>
      <c r="BW34" s="383" t="n">
        <f aca="false">IFERROR(BV34*(1+INDEX(Inputs!$P$15:$P$25,MATCH('Cash Flows - Strike'!BW$2,Inputs!$L$15:$L$25))/12),0)</f>
        <v>0</v>
      </c>
      <c r="BX34" s="383" t="n">
        <f aca="false">IFERROR(BW34*(1+INDEX(Inputs!$P$15:$P$25,MATCH('Cash Flows - Strike'!BX$2,Inputs!$L$15:$L$25))/12),0)</f>
        <v>0</v>
      </c>
      <c r="BY34" s="383" t="n">
        <f aca="false">IFERROR(BX34*(1+INDEX(Inputs!$P$15:$P$25,MATCH('Cash Flows - Strike'!BY$2,Inputs!$L$15:$L$25))/12),0)</f>
        <v>0</v>
      </c>
      <c r="BZ34" s="383" t="n">
        <f aca="false">IFERROR(BY34*(1+INDEX(Inputs!$P$15:$P$25,MATCH('Cash Flows - Strike'!BZ$2,Inputs!$L$15:$L$25))/12),0)</f>
        <v>0</v>
      </c>
      <c r="CA34" s="383" t="n">
        <f aca="false">IFERROR(BZ34*(1+INDEX(Inputs!$P$15:$P$25,MATCH('Cash Flows - Strike'!CA$2,Inputs!$L$15:$L$25))/12),0)</f>
        <v>0</v>
      </c>
      <c r="CB34" s="383" t="n">
        <f aca="false">IFERROR(CA34*(1+INDEX(Inputs!$P$15:$P$25,MATCH('Cash Flows - Strike'!CB$2,Inputs!$L$15:$L$25))/12),0)</f>
        <v>0</v>
      </c>
      <c r="CC34" s="383" t="n">
        <f aca="false">IFERROR(CB34*(1+INDEX(Inputs!$P$15:$P$25,MATCH('Cash Flows - Strike'!CC$2,Inputs!$L$15:$L$25))/12),0)</f>
        <v>0</v>
      </c>
      <c r="CD34" s="383" t="n">
        <f aca="false">IFERROR(CC34*(1+INDEX(Inputs!$P$15:$P$25,MATCH('Cash Flows - Strike'!CD$2,Inputs!$L$15:$L$25))/12),0)</f>
        <v>0</v>
      </c>
      <c r="CE34" s="383" t="n">
        <f aca="false">IFERROR(CD34*(1+INDEX(Inputs!$P$15:$P$25,MATCH('Cash Flows - Strike'!CE$2,Inputs!$L$15:$L$25))/12),0)</f>
        <v>0</v>
      </c>
      <c r="CF34" s="383" t="n">
        <f aca="false">IFERROR(CE34*(1+INDEX(Inputs!$P$15:$P$25,MATCH('Cash Flows - Strike'!CF$2,Inputs!$L$15:$L$25))/12),0)</f>
        <v>0</v>
      </c>
      <c r="CG34" s="383" t="n">
        <f aca="false">IFERROR(CF34*(1+INDEX(Inputs!$P$15:$P$25,MATCH('Cash Flows - Strike'!CG$2,Inputs!$L$15:$L$25))/12),0)</f>
        <v>0</v>
      </c>
      <c r="CH34" s="383" t="n">
        <f aca="false">IFERROR(CG34*(1+INDEX(Inputs!$P$15:$P$25,MATCH('Cash Flows - Strike'!CH$2,Inputs!$L$15:$L$25))/12),0)</f>
        <v>0</v>
      </c>
      <c r="CI34" s="383" t="n">
        <f aca="false">IFERROR(CH34*(1+INDEX(Inputs!$P$15:$P$25,MATCH('Cash Flows - Strike'!CI$2,Inputs!$L$15:$L$25))/12),0)</f>
        <v>0</v>
      </c>
      <c r="CJ34" s="383" t="n">
        <f aca="false">IFERROR(CI34*(1+INDEX(Inputs!$P$15:$P$25,MATCH('Cash Flows - Strike'!CJ$2,Inputs!$L$15:$L$25))/12),0)</f>
        <v>0</v>
      </c>
      <c r="CK34" s="383" t="n">
        <f aca="false">IFERROR(CJ34*(1+INDEX(Inputs!$P$15:$P$25,MATCH('Cash Flows - Strike'!CK$2,Inputs!$L$15:$L$25))/12),0)</f>
        <v>0</v>
      </c>
      <c r="CL34" s="383" t="n">
        <f aca="false">IFERROR(CK34*(1+INDEX(Inputs!$P$15:$P$25,MATCH('Cash Flows - Strike'!CL$2,Inputs!$L$15:$L$25))/12),0)</f>
        <v>0</v>
      </c>
      <c r="CM34" s="383" t="n">
        <f aca="false">IFERROR(CL34*(1+INDEX(Inputs!$P$15:$P$25,MATCH('Cash Flows - Strike'!CM$2,Inputs!$L$15:$L$25))/12),0)</f>
        <v>0</v>
      </c>
      <c r="CN34" s="383" t="n">
        <f aca="false">IFERROR(CM34*(1+INDEX(Inputs!$P$15:$P$25,MATCH('Cash Flows - Strike'!CN$2,Inputs!$L$15:$L$25))/12),0)</f>
        <v>0</v>
      </c>
      <c r="CO34" s="383" t="n">
        <f aca="false">IFERROR(CN34*(1+INDEX(Inputs!$P$15:$P$25,MATCH('Cash Flows - Strike'!CO$2,Inputs!$L$15:$L$25))/12),0)</f>
        <v>0</v>
      </c>
      <c r="CP34" s="383" t="n">
        <f aca="false">IFERROR(CO34*(1+INDEX(Inputs!$P$15:$P$25,MATCH('Cash Flows - Strike'!CP$2,Inputs!$L$15:$L$25))/12),0)</f>
        <v>0</v>
      </c>
      <c r="CQ34" s="383" t="n">
        <f aca="false">IFERROR(CP34*(1+INDEX(Inputs!$P$15:$P$25,MATCH('Cash Flows - Strike'!CQ$2,Inputs!$L$15:$L$25))/12),0)</f>
        <v>0</v>
      </c>
      <c r="CR34" s="383" t="n">
        <f aca="false">IFERROR(CQ34*(1+INDEX(Inputs!$P$15:$P$25,MATCH('Cash Flows - Strike'!CR$2,Inputs!$L$15:$L$25))/12),0)</f>
        <v>0</v>
      </c>
      <c r="CS34" s="383" t="n">
        <f aca="false">IFERROR(CR34*(1+INDEX(Inputs!$P$15:$P$25,MATCH('Cash Flows - Strike'!CS$2,Inputs!$L$15:$L$25))/12),0)</f>
        <v>0</v>
      </c>
      <c r="CT34" s="383" t="n">
        <f aca="false">IFERROR(CS34*(1+INDEX(Inputs!$P$15:$P$25,MATCH('Cash Flows - Strike'!CT$2,Inputs!$L$15:$L$25))/12),0)</f>
        <v>0</v>
      </c>
      <c r="CU34" s="383" t="n">
        <f aca="false">IFERROR(CT34*(1+INDEX(Inputs!$P$15:$P$25,MATCH('Cash Flows - Strike'!CU$2,Inputs!$L$15:$L$25))/12),0)</f>
        <v>0</v>
      </c>
      <c r="CV34" s="383" t="n">
        <f aca="false">IFERROR(CU34*(1+INDEX(Inputs!$P$15:$P$25,MATCH('Cash Flows - Strike'!CV$2,Inputs!$L$15:$L$25))/12),0)</f>
        <v>0</v>
      </c>
      <c r="CW34" s="383" t="n">
        <f aca="false">IFERROR(CV34*(1+INDEX(Inputs!$P$15:$P$25,MATCH('Cash Flows - Strike'!CW$2,Inputs!$L$15:$L$25))/12),0)</f>
        <v>0</v>
      </c>
      <c r="CX34" s="383" t="n">
        <f aca="false">IFERROR(CW34*(1+INDEX(Inputs!$P$15:$P$25,MATCH('Cash Flows - Strike'!CX$2,Inputs!$L$15:$L$25))/12),0)</f>
        <v>0</v>
      </c>
      <c r="CY34" s="383" t="n">
        <f aca="false">IFERROR(CX34*(1+INDEX(Inputs!$P$15:$P$25,MATCH('Cash Flows - Strike'!CY$2,Inputs!$L$15:$L$25))/12),0)</f>
        <v>0</v>
      </c>
      <c r="CZ34" s="383" t="n">
        <f aca="false">IFERROR(CY34*(1+INDEX(Inputs!$P$15:$P$25,MATCH('Cash Flows - Strike'!CZ$2,Inputs!$L$15:$L$25))/12),0)</f>
        <v>0</v>
      </c>
      <c r="DA34" s="383" t="n">
        <f aca="false">IFERROR(CZ34*(1+INDEX(Inputs!$P$15:$P$25,MATCH('Cash Flows - Strike'!DA$2,Inputs!$L$15:$L$25))/12),0)</f>
        <v>0</v>
      </c>
      <c r="DB34" s="383" t="n">
        <f aca="false">IFERROR(DA34*(1+INDEX(Inputs!$P$15:$P$25,MATCH('Cash Flows - Strike'!DB$2,Inputs!$L$15:$L$25))/12),0)</f>
        <v>0</v>
      </c>
      <c r="DC34" s="383" t="n">
        <f aca="false">IFERROR(DB34*(1+INDEX(Inputs!$P$15:$P$25,MATCH('Cash Flows - Strike'!DC$2,Inputs!$L$15:$L$25))/12),0)</f>
        <v>0</v>
      </c>
      <c r="DD34" s="383" t="n">
        <f aca="false">IFERROR(DC34*(1+INDEX(Inputs!$P$15:$P$25,MATCH('Cash Flows - Strike'!DD$2,Inputs!$L$15:$L$25))/12),0)</f>
        <v>0</v>
      </c>
      <c r="DE34" s="383" t="n">
        <f aca="false">IFERROR(DD34*(1+INDEX(Inputs!$P$15:$P$25,MATCH('Cash Flows - Strike'!DE$2,Inputs!$L$15:$L$25))/12),0)</f>
        <v>0</v>
      </c>
      <c r="DF34" s="383" t="n">
        <f aca="false">IFERROR(DE34*(1+INDEX(Inputs!$P$15:$P$25,MATCH('Cash Flows - Strike'!DF$2,Inputs!$L$15:$L$25))/12),0)</f>
        <v>0</v>
      </c>
      <c r="DG34" s="383" t="n">
        <f aca="false">IFERROR(DF34*(1+INDEX(Inputs!$P$15:$P$25,MATCH('Cash Flows - Strike'!DG$2,Inputs!$L$15:$L$25))/12),0)</f>
        <v>0</v>
      </c>
      <c r="DH34" s="383" t="n">
        <f aca="false">IFERROR(DG34*(1+INDEX(Inputs!$P$15:$P$25,MATCH('Cash Flows - Strike'!DH$2,Inputs!$L$15:$L$25))/12),0)</f>
        <v>0</v>
      </c>
      <c r="DI34" s="383" t="n">
        <f aca="false">IFERROR(DH34*(1+INDEX(Inputs!$P$15:$P$25,MATCH('Cash Flows - Strike'!DI$2,Inputs!$L$15:$L$25))/12),0)</f>
        <v>0</v>
      </c>
      <c r="DJ34" s="383" t="n">
        <f aca="false">IFERROR(DI34*(1+INDEX(Inputs!$P$15:$P$25,MATCH('Cash Flows - Strike'!DJ$2,Inputs!$L$15:$L$25))/12),0)</f>
        <v>0</v>
      </c>
      <c r="DK34" s="383" t="n">
        <f aca="false">IFERROR(DJ34*(1+INDEX(Inputs!$P$15:$P$25,MATCH('Cash Flows - Strike'!DK$2,Inputs!$L$15:$L$25))/12),0)</f>
        <v>0</v>
      </c>
      <c r="DL34" s="383" t="n">
        <f aca="false">IFERROR(DK34*(1+INDEX(Inputs!$P$15:$P$25,MATCH('Cash Flows - Strike'!DL$2,Inputs!$L$15:$L$25))/12),0)</f>
        <v>0</v>
      </c>
      <c r="DM34" s="383" t="n">
        <f aca="false">IFERROR(DL34*(1+INDEX(Inputs!$P$15:$P$25,MATCH('Cash Flows - Strike'!DM$2,Inputs!$L$15:$L$25))/12),0)</f>
        <v>0</v>
      </c>
      <c r="DN34" s="383" t="n">
        <f aca="false">IFERROR(DM34*(1+INDEX(Inputs!$P$15:$P$25,MATCH('Cash Flows - Strike'!DN$2,Inputs!$L$15:$L$25))/12),0)</f>
        <v>0</v>
      </c>
      <c r="DO34" s="383" t="n">
        <f aca="false">IFERROR(DN34*(1+INDEX(Inputs!$P$15:$P$25,MATCH('Cash Flows - Strike'!DO$2,Inputs!$L$15:$L$25))/12),0)</f>
        <v>0</v>
      </c>
      <c r="DP34" s="383" t="n">
        <f aca="false">IFERROR(DO34*(1+INDEX(Inputs!$P$15:$P$25,MATCH('Cash Flows - Strike'!DP$2,Inputs!$L$15:$L$25))/12),0)</f>
        <v>0</v>
      </c>
      <c r="DQ34" s="383" t="n">
        <f aca="false">IFERROR(DP34*(1+INDEX(Inputs!$P$15:$P$25,MATCH('Cash Flows - Strike'!DQ$2,Inputs!$L$15:$L$25))/12),0)</f>
        <v>0</v>
      </c>
      <c r="DR34" s="383" t="n">
        <f aca="false">IFERROR(DQ34*(1+INDEX(Inputs!$P$15:$P$25,MATCH('Cash Flows - Strike'!DR$2,Inputs!$L$15:$L$25))/12),0)</f>
        <v>0</v>
      </c>
      <c r="DS34" s="383" t="n">
        <f aca="false">IFERROR(DR34*(1+INDEX(Inputs!$P$15:$P$25,MATCH('Cash Flows - Strike'!DS$2,Inputs!$L$15:$L$25))/12),0)</f>
        <v>0</v>
      </c>
      <c r="DT34" s="383" t="n">
        <f aca="false">IFERROR(DS34*(1+INDEX(Inputs!$P$15:$P$25,MATCH('Cash Flows - Strike'!DT$2,Inputs!$L$15:$L$25))/12),0)</f>
        <v>0</v>
      </c>
      <c r="DU34" s="383" t="n">
        <f aca="false">IFERROR(DT34*(1+INDEX(Inputs!$P$15:$P$25,MATCH('Cash Flows - Strike'!DU$2,Inputs!$L$15:$L$25))/12),0)</f>
        <v>0</v>
      </c>
      <c r="DV34" s="383" t="n">
        <f aca="false">IFERROR(DU34*(1+INDEX(Inputs!$P$15:$P$25,MATCH('Cash Flows - Strike'!DV$2,Inputs!$L$15:$L$25))/12),0)</f>
        <v>0</v>
      </c>
      <c r="DW34" s="383" t="n">
        <f aca="false">IFERROR(DV34*(1+INDEX(Inputs!$P$15:$P$25,MATCH('Cash Flows - Strike'!DW$2,Inputs!$L$15:$L$25))/12),0)</f>
        <v>0</v>
      </c>
      <c r="DX34" s="383" t="n">
        <f aca="false">IFERROR(DW34*(1+INDEX(Inputs!$P$15:$P$25,MATCH('Cash Flows - Strike'!DX$2,Inputs!$L$15:$L$25))/12),0)</f>
        <v>0</v>
      </c>
      <c r="DY34" s="383" t="n">
        <f aca="false">IFERROR(DX34*(1+INDEX(Inputs!$P$15:$P$25,MATCH('Cash Flows - Strike'!DY$2,Inputs!$L$15:$L$25))/12),0)</f>
        <v>0</v>
      </c>
      <c r="DZ34" s="383" t="n">
        <f aca="false">IFERROR(DY34*(1+INDEX(Inputs!$P$15:$P$25,MATCH('Cash Flows - Strike'!DZ$2,Inputs!$L$15:$L$25))/12),0)</f>
        <v>0</v>
      </c>
      <c r="EA34" s="383" t="n">
        <f aca="false">IFERROR(DZ34*(1+INDEX(Inputs!$P$15:$P$25,MATCH('Cash Flows - Strike'!EA$2,Inputs!$L$15:$L$25))/12),0)</f>
        <v>0</v>
      </c>
      <c r="EB34" s="383" t="n">
        <f aca="false">IFERROR(EA34*(1+INDEX(Inputs!$P$15:$P$25,MATCH('Cash Flows - Strike'!EB$2,Inputs!$L$15:$L$25))/12),0)</f>
        <v>0</v>
      </c>
      <c r="EC34" s="383" t="n">
        <f aca="false">IFERROR(EB34*(1+INDEX(Inputs!$P$15:$P$25,MATCH('Cash Flows - Strike'!EC$2,Inputs!$L$15:$L$25))/12),0)</f>
        <v>0</v>
      </c>
      <c r="ED34" s="383" t="n">
        <f aca="false">IFERROR(EC34*(1+INDEX(Inputs!$P$15:$P$25,MATCH('Cash Flows - Strike'!ED$2,Inputs!$L$15:$L$25))/12),0)</f>
        <v>0</v>
      </c>
      <c r="EE34" s="383" t="n">
        <f aca="false">IFERROR(ED34*(1+INDEX(Inputs!$P$15:$P$25,MATCH('Cash Flows - Strike'!EE$2,Inputs!$L$15:$L$25))/12),0)</f>
        <v>0</v>
      </c>
      <c r="EF34" s="383" t="n">
        <f aca="false">IFERROR(EE34*(1+INDEX(Inputs!$P$15:$P$25,MATCH('Cash Flows - Strike'!EF$2,Inputs!$L$15:$L$25))/12),0)</f>
        <v>0</v>
      </c>
      <c r="EG34" s="383" t="n">
        <f aca="false">IFERROR(EF34*(1+INDEX(Inputs!$P$15:$P$25,MATCH('Cash Flows - Strike'!EG$2,Inputs!$L$15:$L$25))/12),0)</f>
        <v>0</v>
      </c>
      <c r="EH34" s="383" t="n">
        <f aca="false">IFERROR(EG34*(1+INDEX(Inputs!$P$15:$P$25,MATCH('Cash Flows - Strike'!EH$2,Inputs!$L$15:$L$25))/12),0)</f>
        <v>0</v>
      </c>
      <c r="EI34" s="383" t="n">
        <f aca="false">IFERROR(EH34*(1+INDEX(Inputs!$P$15:$P$25,MATCH('Cash Flows - Strike'!EI$2,Inputs!$L$15:$L$25))/12),0)</f>
        <v>0</v>
      </c>
      <c r="EJ34" s="383" t="n">
        <f aca="false">IFERROR(EI34*(1+INDEX(Inputs!$P$15:$P$25,MATCH('Cash Flows - Strike'!EJ$2,Inputs!$L$15:$L$25))/12),0)</f>
        <v>0</v>
      </c>
      <c r="EK34" s="383" t="n">
        <f aca="false">IFERROR(EJ34*(1+INDEX(Inputs!$P$15:$P$25,MATCH('Cash Flows - Strike'!EK$2,Inputs!$L$15:$L$25))/12),0)</f>
        <v>0</v>
      </c>
      <c r="EL34" s="383" t="n">
        <f aca="false">IFERROR(EK34*(1+INDEX(Inputs!$P$15:$P$25,MATCH('Cash Flows - Strike'!EL$2,Inputs!$L$15:$L$25))/12),0)</f>
        <v>0</v>
      </c>
      <c r="EM34" s="383" t="n">
        <f aca="false">IFERROR(EL34*(1+INDEX(Inputs!$P$15:$P$25,MATCH('Cash Flows - Strike'!EM$2,Inputs!$L$15:$L$25))/12),0)</f>
        <v>0</v>
      </c>
      <c r="EN34" s="383" t="n">
        <f aca="false">IFERROR(EM34*(1+INDEX(Inputs!$P$15:$P$25,MATCH('Cash Flows - Strike'!EN$2,Inputs!$L$15:$L$25))/12),0)</f>
        <v>0</v>
      </c>
      <c r="EO34" s="383" t="n">
        <f aca="false">IFERROR(EN34*(1+INDEX(Inputs!$P$15:$P$25,MATCH('Cash Flows - Strike'!EO$2,Inputs!$L$15:$L$25))/12),0)</f>
        <v>0</v>
      </c>
      <c r="EP34" s="383" t="n">
        <f aca="false">IFERROR(EO34*(1+INDEX(Inputs!$P$15:$P$25,MATCH('Cash Flows - Strike'!EP$2,Inputs!$L$15:$L$25))/12),0)</f>
        <v>0</v>
      </c>
      <c r="EQ34" s="383" t="n">
        <f aca="false">IFERROR(EP34*(1+INDEX(Inputs!$P$15:$P$25,MATCH('Cash Flows - Strike'!EQ$2,Inputs!$L$15:$L$25))/12),0)</f>
        <v>0</v>
      </c>
      <c r="ER34" s="383" t="n">
        <f aca="false">IFERROR(EQ34*(1+INDEX(Inputs!$P$15:$P$25,MATCH('Cash Flows - Strike'!ER$2,Inputs!$L$15:$L$25))/12),0)</f>
        <v>0</v>
      </c>
      <c r="ES34" s="383" t="n">
        <f aca="false">IFERROR(ER34*(1+INDEX(Inputs!$P$15:$P$25,MATCH('Cash Flows - Strike'!ES$2,Inputs!$L$15:$L$25))/12),0)</f>
        <v>0</v>
      </c>
      <c r="ET34" s="383" t="n">
        <f aca="false">IFERROR(ES34*(1+INDEX(Inputs!$P$15:$P$25,MATCH('Cash Flows - Strike'!ET$2,Inputs!$L$15:$L$25))/12),0)</f>
        <v>0</v>
      </c>
      <c r="EU34" s="383" t="n">
        <f aca="false">IFERROR(ET34*(1+INDEX(Inputs!$P$15:$P$25,MATCH('Cash Flows - Strike'!EU$2,Inputs!$L$15:$L$25))/12),0)</f>
        <v>0</v>
      </c>
      <c r="EV34" s="383" t="n">
        <f aca="false">IFERROR(EU34*(1+INDEX(Inputs!$P$15:$P$25,MATCH('Cash Flows - Strike'!EV$2,Inputs!$L$15:$L$25))/12),0)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Strike'!V$2,Inputs!$L$15:$L$25))/12),0)</f>
        <v>0</v>
      </c>
      <c r="W35" s="383" t="n">
        <f aca="false">IFERROR(V35*(1+INDEX(Inputs!$P$15:$P$25,MATCH('Cash Flows - Strike'!W$2,Inputs!$L$15:$L$25))/12),0)</f>
        <v>0</v>
      </c>
      <c r="X35" s="383" t="n">
        <f aca="false">IFERROR(W35*(1+INDEX(Inputs!$P$15:$P$25,MATCH('Cash Flows - Strike'!X$2,Inputs!$L$15:$L$25))/12),0)</f>
        <v>0</v>
      </c>
      <c r="Y35" s="383" t="n">
        <f aca="false">IFERROR(X35*(1+INDEX(Inputs!$P$15:$P$25,MATCH('Cash Flows - Strike'!Y$2,Inputs!$L$15:$L$25))/12),0)</f>
        <v>0</v>
      </c>
      <c r="Z35" s="383" t="n">
        <f aca="false">IFERROR(Y35*(1+INDEX(Inputs!$P$15:$P$25,MATCH('Cash Flows - Strike'!Z$2,Inputs!$L$15:$L$25))/12),0)</f>
        <v>0</v>
      </c>
      <c r="AA35" s="383" t="n">
        <f aca="false">IFERROR(Z35*(1+INDEX(Inputs!$P$15:$P$25,MATCH('Cash Flows - Strike'!AA$2,Inputs!$L$15:$L$25))/12),0)</f>
        <v>0</v>
      </c>
      <c r="AB35" s="383" t="n">
        <f aca="false">IFERROR(AA35*(1+INDEX(Inputs!$P$15:$P$25,MATCH('Cash Flows - Strike'!AB$2,Inputs!$L$15:$L$25))/12),0)</f>
        <v>0</v>
      </c>
      <c r="AC35" s="383" t="n">
        <f aca="false">IFERROR(AB35*(1+INDEX(Inputs!$P$15:$P$25,MATCH('Cash Flows - Strike'!AC$2,Inputs!$L$15:$L$25))/12),0)</f>
        <v>0</v>
      </c>
      <c r="AD35" s="383" t="n">
        <f aca="false">IFERROR(AC35*(1+INDEX(Inputs!$P$15:$P$25,MATCH('Cash Flows - Strike'!AD$2,Inputs!$L$15:$L$25))/12),0)</f>
        <v>0</v>
      </c>
      <c r="AE35" s="383" t="n">
        <f aca="false">IFERROR(AD35*(1+INDEX(Inputs!$P$15:$P$25,MATCH('Cash Flows - Strike'!AE$2,Inputs!$L$15:$L$25))/12),0)</f>
        <v>0</v>
      </c>
      <c r="AF35" s="383" t="n">
        <f aca="false">IFERROR(AE35*(1+INDEX(Inputs!$P$15:$P$25,MATCH('Cash Flows - Strike'!AF$2,Inputs!$L$15:$L$25))/12),0)</f>
        <v>0</v>
      </c>
      <c r="AG35" s="383" t="n">
        <f aca="false">IFERROR(AF35*(1+INDEX(Inputs!$P$15:$P$25,MATCH('Cash Flows - Strike'!AG$2,Inputs!$L$15:$L$25))/12),0)</f>
        <v>0</v>
      </c>
      <c r="AH35" s="383" t="n">
        <f aca="false">IFERROR(AG35*(1+INDEX(Inputs!$P$15:$P$25,MATCH('Cash Flows - Strike'!AH$2,Inputs!$L$15:$L$25))/12),0)</f>
        <v>0</v>
      </c>
      <c r="AI35" s="383" t="n">
        <f aca="false">IFERROR(AH35*(1+INDEX(Inputs!$P$15:$P$25,MATCH('Cash Flows - Strike'!AI$2,Inputs!$L$15:$L$25))/12),0)</f>
        <v>0</v>
      </c>
      <c r="AJ35" s="383" t="n">
        <f aca="false">IFERROR(AI35*(1+INDEX(Inputs!$P$15:$P$25,MATCH('Cash Flows - Strike'!AJ$2,Inputs!$L$15:$L$25))/12),0)</f>
        <v>0</v>
      </c>
      <c r="AK35" s="383" t="n">
        <f aca="false">IFERROR(AJ35*(1+INDEX(Inputs!$P$15:$P$25,MATCH('Cash Flows - Strike'!AK$2,Inputs!$L$15:$L$25))/12),0)</f>
        <v>0</v>
      </c>
      <c r="AL35" s="383" t="n">
        <f aca="false">IFERROR(AK35*(1+INDEX(Inputs!$P$15:$P$25,MATCH('Cash Flows - Strike'!AL$2,Inputs!$L$15:$L$25))/12),0)</f>
        <v>0</v>
      </c>
      <c r="AM35" s="383" t="n">
        <f aca="false">IFERROR(AL35*(1+INDEX(Inputs!$P$15:$P$25,MATCH('Cash Flows - Strike'!AM$2,Inputs!$L$15:$L$25))/12),0)</f>
        <v>0</v>
      </c>
      <c r="AN35" s="383" t="n">
        <f aca="false">IFERROR(AM35*(1+INDEX(Inputs!$P$15:$P$25,MATCH('Cash Flows - Strike'!AN$2,Inputs!$L$15:$L$25))/12),0)</f>
        <v>0</v>
      </c>
      <c r="AO35" s="383" t="n">
        <f aca="false">IFERROR(AN35*(1+INDEX(Inputs!$P$15:$P$25,MATCH('Cash Flows - Strike'!AO$2,Inputs!$L$15:$L$25))/12),0)</f>
        <v>0</v>
      </c>
      <c r="AP35" s="383" t="n">
        <f aca="false">IFERROR(AO35*(1+INDEX(Inputs!$P$15:$P$25,MATCH('Cash Flows - Strike'!AP$2,Inputs!$L$15:$L$25))/12),0)</f>
        <v>0</v>
      </c>
      <c r="AQ35" s="383" t="n">
        <f aca="false">IFERROR(AP35*(1+INDEX(Inputs!$P$15:$P$25,MATCH('Cash Flows - Strike'!AQ$2,Inputs!$L$15:$L$25))/12),0)</f>
        <v>0</v>
      </c>
      <c r="AR35" s="383" t="n">
        <f aca="false">IFERROR(AQ35*(1+INDEX(Inputs!$P$15:$P$25,MATCH('Cash Flows - Strike'!AR$2,Inputs!$L$15:$L$25))/12),0)</f>
        <v>0</v>
      </c>
      <c r="AS35" s="383" t="n">
        <f aca="false">IFERROR(AR35*(1+INDEX(Inputs!$P$15:$P$25,MATCH('Cash Flows - Strike'!AS$2,Inputs!$L$15:$L$25))/12),0)</f>
        <v>0</v>
      </c>
      <c r="AT35" s="383" t="n">
        <f aca="false">IFERROR(AS35*(1+INDEX(Inputs!$P$15:$P$25,MATCH('Cash Flows - Strike'!AT$2,Inputs!$L$15:$L$25))/12),0)</f>
        <v>0</v>
      </c>
      <c r="AU35" s="383" t="n">
        <f aca="false">IFERROR(AT35*(1+INDEX(Inputs!$P$15:$P$25,MATCH('Cash Flows - Strike'!AU$2,Inputs!$L$15:$L$25))/12),0)</f>
        <v>0</v>
      </c>
      <c r="AV35" s="383" t="n">
        <f aca="false">IFERROR(AU35*(1+INDEX(Inputs!$P$15:$P$25,MATCH('Cash Flows - Strike'!AV$2,Inputs!$L$15:$L$25))/12),0)</f>
        <v>0</v>
      </c>
      <c r="AW35" s="383" t="n">
        <f aca="false">IFERROR(AV35*(1+INDEX(Inputs!$P$15:$P$25,MATCH('Cash Flows - Strike'!AW$2,Inputs!$L$15:$L$25))/12),0)</f>
        <v>0</v>
      </c>
      <c r="AX35" s="383" t="n">
        <f aca="false">IFERROR(AW35*(1+INDEX(Inputs!$P$15:$P$25,MATCH('Cash Flows - Strike'!AX$2,Inputs!$L$15:$L$25))/12),0)</f>
        <v>0</v>
      </c>
      <c r="AY35" s="383" t="n">
        <f aca="false">IFERROR(AX35*(1+INDEX(Inputs!$P$15:$P$25,MATCH('Cash Flows - Strike'!AY$2,Inputs!$L$15:$L$25))/12),0)</f>
        <v>0</v>
      </c>
      <c r="AZ35" s="383" t="n">
        <f aca="false">IFERROR(AY35*(1+INDEX(Inputs!$P$15:$P$25,MATCH('Cash Flows - Strike'!AZ$2,Inputs!$L$15:$L$25))/12),0)</f>
        <v>0</v>
      </c>
      <c r="BA35" s="383" t="n">
        <f aca="false">IFERROR(AZ35*(1+INDEX(Inputs!$P$15:$P$25,MATCH('Cash Flows - Strike'!BA$2,Inputs!$L$15:$L$25))/12),0)</f>
        <v>0</v>
      </c>
      <c r="BB35" s="383" t="n">
        <f aca="false">IFERROR(BA35*(1+INDEX(Inputs!$P$15:$P$25,MATCH('Cash Flows - Strike'!BB$2,Inputs!$L$15:$L$25))/12),0)</f>
        <v>0</v>
      </c>
      <c r="BC35" s="383" t="n">
        <f aca="false">IFERROR(BB35*(1+INDEX(Inputs!$P$15:$P$25,MATCH('Cash Flows - Strike'!BC$2,Inputs!$L$15:$L$25))/12),0)</f>
        <v>0</v>
      </c>
      <c r="BD35" s="383" t="n">
        <f aca="false">IFERROR(BC35*(1+INDEX(Inputs!$P$15:$P$25,MATCH('Cash Flows - Strike'!BD$2,Inputs!$L$15:$L$25))/12),0)</f>
        <v>0</v>
      </c>
      <c r="BE35" s="383" t="n">
        <f aca="false">IFERROR(BD35*(1+INDEX(Inputs!$P$15:$P$25,MATCH('Cash Flows - Strike'!BE$2,Inputs!$L$15:$L$25))/12),0)</f>
        <v>0</v>
      </c>
      <c r="BF35" s="383" t="n">
        <f aca="false">IFERROR(BE35*(1+INDEX(Inputs!$P$15:$P$25,MATCH('Cash Flows - Strike'!BF$2,Inputs!$L$15:$L$25))/12),0)</f>
        <v>0</v>
      </c>
      <c r="BG35" s="383" t="n">
        <f aca="false">IFERROR(BF35*(1+INDEX(Inputs!$P$15:$P$25,MATCH('Cash Flows - Strike'!BG$2,Inputs!$L$15:$L$25))/12),0)</f>
        <v>0</v>
      </c>
      <c r="BH35" s="383" t="n">
        <f aca="false">IFERROR(BG35*(1+INDEX(Inputs!$P$15:$P$25,MATCH('Cash Flows - Strike'!BH$2,Inputs!$L$15:$L$25))/12),0)</f>
        <v>0</v>
      </c>
      <c r="BI35" s="383" t="n">
        <f aca="false">IFERROR(BH35*(1+INDEX(Inputs!$P$15:$P$25,MATCH('Cash Flows - Strike'!BI$2,Inputs!$L$15:$L$25))/12),0)</f>
        <v>0</v>
      </c>
      <c r="BJ35" s="383" t="n">
        <f aca="false">IFERROR(BI35*(1+INDEX(Inputs!$P$15:$P$25,MATCH('Cash Flows - Strike'!BJ$2,Inputs!$L$15:$L$25))/12),0)</f>
        <v>0</v>
      </c>
      <c r="BK35" s="383" t="n">
        <f aca="false">IFERROR(BJ35*(1+INDEX(Inputs!$P$15:$P$25,MATCH('Cash Flows - Strike'!BK$2,Inputs!$L$15:$L$25))/12),0)</f>
        <v>0</v>
      </c>
      <c r="BL35" s="383" t="n">
        <f aca="false">IFERROR(BK35*(1+INDEX(Inputs!$P$15:$P$25,MATCH('Cash Flows - Strike'!BL$2,Inputs!$L$15:$L$25))/12),0)</f>
        <v>0</v>
      </c>
      <c r="BM35" s="383" t="n">
        <f aca="false">IFERROR(BL35*(1+INDEX(Inputs!$P$15:$P$25,MATCH('Cash Flows - Strike'!BM$2,Inputs!$L$15:$L$25))/12),0)</f>
        <v>0</v>
      </c>
      <c r="BN35" s="383" t="n">
        <f aca="false">IFERROR(BM35*(1+INDEX(Inputs!$P$15:$P$25,MATCH('Cash Flows - Strike'!BN$2,Inputs!$L$15:$L$25))/12),0)</f>
        <v>0</v>
      </c>
      <c r="BO35" s="383" t="n">
        <f aca="false">IFERROR(BN35*(1+INDEX(Inputs!$P$15:$P$25,MATCH('Cash Flows - Strike'!BO$2,Inputs!$L$15:$L$25))/12),0)</f>
        <v>0</v>
      </c>
      <c r="BP35" s="383" t="n">
        <f aca="false">IFERROR(BO35*(1+INDEX(Inputs!$P$15:$P$25,MATCH('Cash Flows - Strike'!BP$2,Inputs!$L$15:$L$25))/12),0)</f>
        <v>0</v>
      </c>
      <c r="BQ35" s="383" t="n">
        <f aca="false">IFERROR(BP35*(1+INDEX(Inputs!$P$15:$P$25,MATCH('Cash Flows - Strike'!BQ$2,Inputs!$L$15:$L$25))/12),0)</f>
        <v>0</v>
      </c>
      <c r="BR35" s="383" t="n">
        <f aca="false">IFERROR(BQ35*(1+INDEX(Inputs!$P$15:$P$25,MATCH('Cash Flows - Strike'!BR$2,Inputs!$L$15:$L$25))/12),0)</f>
        <v>0</v>
      </c>
      <c r="BS35" s="383" t="n">
        <f aca="false">IFERROR(BR35*(1+INDEX(Inputs!$P$15:$P$25,MATCH('Cash Flows - Strike'!BS$2,Inputs!$L$15:$L$25))/12),0)</f>
        <v>0</v>
      </c>
      <c r="BT35" s="383" t="n">
        <f aca="false">IFERROR(BS35*(1+INDEX(Inputs!$P$15:$P$25,MATCH('Cash Flows - Strike'!BT$2,Inputs!$L$15:$L$25))/12),0)</f>
        <v>0</v>
      </c>
      <c r="BU35" s="383" t="n">
        <f aca="false">IFERROR(BT35*(1+INDEX(Inputs!$P$15:$P$25,MATCH('Cash Flows - Strike'!BU$2,Inputs!$L$15:$L$25))/12),0)</f>
        <v>0</v>
      </c>
      <c r="BV35" s="383" t="n">
        <f aca="false">IFERROR(BU35*(1+INDEX(Inputs!$P$15:$P$25,MATCH('Cash Flows - Strike'!BV$2,Inputs!$L$15:$L$25))/12),0)</f>
        <v>0</v>
      </c>
      <c r="BW35" s="383" t="n">
        <f aca="false">IFERROR(BV35*(1+INDEX(Inputs!$P$15:$P$25,MATCH('Cash Flows - Strike'!BW$2,Inputs!$L$15:$L$25))/12),0)</f>
        <v>0</v>
      </c>
      <c r="BX35" s="383" t="n">
        <f aca="false">IFERROR(BW35*(1+INDEX(Inputs!$P$15:$P$25,MATCH('Cash Flows - Strike'!BX$2,Inputs!$L$15:$L$25))/12),0)</f>
        <v>0</v>
      </c>
      <c r="BY35" s="383" t="n">
        <f aca="false">IFERROR(BX35*(1+INDEX(Inputs!$P$15:$P$25,MATCH('Cash Flows - Strike'!BY$2,Inputs!$L$15:$L$25))/12),0)</f>
        <v>0</v>
      </c>
      <c r="BZ35" s="383" t="n">
        <f aca="false">IFERROR(BY35*(1+INDEX(Inputs!$P$15:$P$25,MATCH('Cash Flows - Strike'!BZ$2,Inputs!$L$15:$L$25))/12),0)</f>
        <v>0</v>
      </c>
      <c r="CA35" s="383" t="n">
        <f aca="false">IFERROR(BZ35*(1+INDEX(Inputs!$P$15:$P$25,MATCH('Cash Flows - Strike'!CA$2,Inputs!$L$15:$L$25))/12),0)</f>
        <v>0</v>
      </c>
      <c r="CB35" s="383" t="n">
        <f aca="false">IFERROR(CA35*(1+INDEX(Inputs!$P$15:$P$25,MATCH('Cash Flows - Strike'!CB$2,Inputs!$L$15:$L$25))/12),0)</f>
        <v>0</v>
      </c>
      <c r="CC35" s="383" t="n">
        <f aca="false">IFERROR(CB35*(1+INDEX(Inputs!$P$15:$P$25,MATCH('Cash Flows - Strike'!CC$2,Inputs!$L$15:$L$25))/12),0)</f>
        <v>0</v>
      </c>
      <c r="CD35" s="383" t="n">
        <f aca="false">IFERROR(CC35*(1+INDEX(Inputs!$P$15:$P$25,MATCH('Cash Flows - Strike'!CD$2,Inputs!$L$15:$L$25))/12),0)</f>
        <v>0</v>
      </c>
      <c r="CE35" s="383" t="n">
        <f aca="false">IFERROR(CD35*(1+INDEX(Inputs!$P$15:$P$25,MATCH('Cash Flows - Strike'!CE$2,Inputs!$L$15:$L$25))/12),0)</f>
        <v>0</v>
      </c>
      <c r="CF35" s="383" t="n">
        <f aca="false">IFERROR(CE35*(1+INDEX(Inputs!$P$15:$P$25,MATCH('Cash Flows - Strike'!CF$2,Inputs!$L$15:$L$25))/12),0)</f>
        <v>0</v>
      </c>
      <c r="CG35" s="383" t="n">
        <f aca="false">IFERROR(CF35*(1+INDEX(Inputs!$P$15:$P$25,MATCH('Cash Flows - Strike'!CG$2,Inputs!$L$15:$L$25))/12),0)</f>
        <v>0</v>
      </c>
      <c r="CH35" s="383" t="n">
        <f aca="false">IFERROR(CG35*(1+INDEX(Inputs!$P$15:$P$25,MATCH('Cash Flows - Strike'!CH$2,Inputs!$L$15:$L$25))/12),0)</f>
        <v>0</v>
      </c>
      <c r="CI35" s="383" t="n">
        <f aca="false">IFERROR(CH35*(1+INDEX(Inputs!$P$15:$P$25,MATCH('Cash Flows - Strike'!CI$2,Inputs!$L$15:$L$25))/12),0)</f>
        <v>0</v>
      </c>
      <c r="CJ35" s="383" t="n">
        <f aca="false">IFERROR(CI35*(1+INDEX(Inputs!$P$15:$P$25,MATCH('Cash Flows - Strike'!CJ$2,Inputs!$L$15:$L$25))/12),0)</f>
        <v>0</v>
      </c>
      <c r="CK35" s="383" t="n">
        <f aca="false">IFERROR(CJ35*(1+INDEX(Inputs!$P$15:$P$25,MATCH('Cash Flows - Strike'!CK$2,Inputs!$L$15:$L$25))/12),0)</f>
        <v>0</v>
      </c>
      <c r="CL35" s="383" t="n">
        <f aca="false">IFERROR(CK35*(1+INDEX(Inputs!$P$15:$P$25,MATCH('Cash Flows - Strike'!CL$2,Inputs!$L$15:$L$25))/12),0)</f>
        <v>0</v>
      </c>
      <c r="CM35" s="383" t="n">
        <f aca="false">IFERROR(CL35*(1+INDEX(Inputs!$P$15:$P$25,MATCH('Cash Flows - Strike'!CM$2,Inputs!$L$15:$L$25))/12),0)</f>
        <v>0</v>
      </c>
      <c r="CN35" s="383" t="n">
        <f aca="false">IFERROR(CM35*(1+INDEX(Inputs!$P$15:$P$25,MATCH('Cash Flows - Strike'!CN$2,Inputs!$L$15:$L$25))/12),0)</f>
        <v>0</v>
      </c>
      <c r="CO35" s="383" t="n">
        <f aca="false">IFERROR(CN35*(1+INDEX(Inputs!$P$15:$P$25,MATCH('Cash Flows - Strike'!CO$2,Inputs!$L$15:$L$25))/12),0)</f>
        <v>0</v>
      </c>
      <c r="CP35" s="383" t="n">
        <f aca="false">IFERROR(CO35*(1+INDEX(Inputs!$P$15:$P$25,MATCH('Cash Flows - Strike'!CP$2,Inputs!$L$15:$L$25))/12),0)</f>
        <v>0</v>
      </c>
      <c r="CQ35" s="383" t="n">
        <f aca="false">IFERROR(CP35*(1+INDEX(Inputs!$P$15:$P$25,MATCH('Cash Flows - Strike'!CQ$2,Inputs!$L$15:$L$25))/12),0)</f>
        <v>0</v>
      </c>
      <c r="CR35" s="383" t="n">
        <f aca="false">IFERROR(CQ35*(1+INDEX(Inputs!$P$15:$P$25,MATCH('Cash Flows - Strike'!CR$2,Inputs!$L$15:$L$25))/12),0)</f>
        <v>0</v>
      </c>
      <c r="CS35" s="383" t="n">
        <f aca="false">IFERROR(CR35*(1+INDEX(Inputs!$P$15:$P$25,MATCH('Cash Flows - Strike'!CS$2,Inputs!$L$15:$L$25))/12),0)</f>
        <v>0</v>
      </c>
      <c r="CT35" s="383" t="n">
        <f aca="false">IFERROR(CS35*(1+INDEX(Inputs!$P$15:$P$25,MATCH('Cash Flows - Strike'!CT$2,Inputs!$L$15:$L$25))/12),0)</f>
        <v>0</v>
      </c>
      <c r="CU35" s="383" t="n">
        <f aca="false">IFERROR(CT35*(1+INDEX(Inputs!$P$15:$P$25,MATCH('Cash Flows - Strike'!CU$2,Inputs!$L$15:$L$25))/12),0)</f>
        <v>0</v>
      </c>
      <c r="CV35" s="383" t="n">
        <f aca="false">IFERROR(CU35*(1+INDEX(Inputs!$P$15:$P$25,MATCH('Cash Flows - Strike'!CV$2,Inputs!$L$15:$L$25))/12),0)</f>
        <v>0</v>
      </c>
      <c r="CW35" s="383" t="n">
        <f aca="false">IFERROR(CV35*(1+INDEX(Inputs!$P$15:$P$25,MATCH('Cash Flows - Strike'!CW$2,Inputs!$L$15:$L$25))/12),0)</f>
        <v>0</v>
      </c>
      <c r="CX35" s="383" t="n">
        <f aca="false">IFERROR(CW35*(1+INDEX(Inputs!$P$15:$P$25,MATCH('Cash Flows - Strike'!CX$2,Inputs!$L$15:$L$25))/12),0)</f>
        <v>0</v>
      </c>
      <c r="CY35" s="383" t="n">
        <f aca="false">IFERROR(CX35*(1+INDEX(Inputs!$P$15:$P$25,MATCH('Cash Flows - Strike'!CY$2,Inputs!$L$15:$L$25))/12),0)</f>
        <v>0</v>
      </c>
      <c r="CZ35" s="383" t="n">
        <f aca="false">IFERROR(CY35*(1+INDEX(Inputs!$P$15:$P$25,MATCH('Cash Flows - Strike'!CZ$2,Inputs!$L$15:$L$25))/12),0)</f>
        <v>0</v>
      </c>
      <c r="DA35" s="383" t="n">
        <f aca="false">IFERROR(CZ35*(1+INDEX(Inputs!$P$15:$P$25,MATCH('Cash Flows - Strike'!DA$2,Inputs!$L$15:$L$25))/12),0)</f>
        <v>0</v>
      </c>
      <c r="DB35" s="383" t="n">
        <f aca="false">IFERROR(DA35*(1+INDEX(Inputs!$P$15:$P$25,MATCH('Cash Flows - Strike'!DB$2,Inputs!$L$15:$L$25))/12),0)</f>
        <v>0</v>
      </c>
      <c r="DC35" s="383" t="n">
        <f aca="false">IFERROR(DB35*(1+INDEX(Inputs!$P$15:$P$25,MATCH('Cash Flows - Strike'!DC$2,Inputs!$L$15:$L$25))/12),0)</f>
        <v>0</v>
      </c>
      <c r="DD35" s="383" t="n">
        <f aca="false">IFERROR(DC35*(1+INDEX(Inputs!$P$15:$P$25,MATCH('Cash Flows - Strike'!DD$2,Inputs!$L$15:$L$25))/12),0)</f>
        <v>0</v>
      </c>
      <c r="DE35" s="383" t="n">
        <f aca="false">IFERROR(DD35*(1+INDEX(Inputs!$P$15:$P$25,MATCH('Cash Flows - Strike'!DE$2,Inputs!$L$15:$L$25))/12),0)</f>
        <v>0</v>
      </c>
      <c r="DF35" s="383" t="n">
        <f aca="false">IFERROR(DE35*(1+INDEX(Inputs!$P$15:$P$25,MATCH('Cash Flows - Strike'!DF$2,Inputs!$L$15:$L$25))/12),0)</f>
        <v>0</v>
      </c>
      <c r="DG35" s="383" t="n">
        <f aca="false">IFERROR(DF35*(1+INDEX(Inputs!$P$15:$P$25,MATCH('Cash Flows - Strike'!DG$2,Inputs!$L$15:$L$25))/12),0)</f>
        <v>0</v>
      </c>
      <c r="DH35" s="383" t="n">
        <f aca="false">IFERROR(DG35*(1+INDEX(Inputs!$P$15:$P$25,MATCH('Cash Flows - Strike'!DH$2,Inputs!$L$15:$L$25))/12),0)</f>
        <v>0</v>
      </c>
      <c r="DI35" s="383" t="n">
        <f aca="false">IFERROR(DH35*(1+INDEX(Inputs!$P$15:$P$25,MATCH('Cash Flows - Strike'!DI$2,Inputs!$L$15:$L$25))/12),0)</f>
        <v>0</v>
      </c>
      <c r="DJ35" s="383" t="n">
        <f aca="false">IFERROR(DI35*(1+INDEX(Inputs!$P$15:$P$25,MATCH('Cash Flows - Strike'!DJ$2,Inputs!$L$15:$L$25))/12),0)</f>
        <v>0</v>
      </c>
      <c r="DK35" s="383" t="n">
        <f aca="false">IFERROR(DJ35*(1+INDEX(Inputs!$P$15:$P$25,MATCH('Cash Flows - Strike'!DK$2,Inputs!$L$15:$L$25))/12),0)</f>
        <v>0</v>
      </c>
      <c r="DL35" s="383" t="n">
        <f aca="false">IFERROR(DK35*(1+INDEX(Inputs!$P$15:$P$25,MATCH('Cash Flows - Strike'!DL$2,Inputs!$L$15:$L$25))/12),0)</f>
        <v>0</v>
      </c>
      <c r="DM35" s="383" t="n">
        <f aca="false">IFERROR(DL35*(1+INDEX(Inputs!$P$15:$P$25,MATCH('Cash Flows - Strike'!DM$2,Inputs!$L$15:$L$25))/12),0)</f>
        <v>0</v>
      </c>
      <c r="DN35" s="383" t="n">
        <f aca="false">IFERROR(DM35*(1+INDEX(Inputs!$P$15:$P$25,MATCH('Cash Flows - Strike'!DN$2,Inputs!$L$15:$L$25))/12),0)</f>
        <v>0</v>
      </c>
      <c r="DO35" s="383" t="n">
        <f aca="false">IFERROR(DN35*(1+INDEX(Inputs!$P$15:$P$25,MATCH('Cash Flows - Strike'!DO$2,Inputs!$L$15:$L$25))/12),0)</f>
        <v>0</v>
      </c>
      <c r="DP35" s="383" t="n">
        <f aca="false">IFERROR(DO35*(1+INDEX(Inputs!$P$15:$P$25,MATCH('Cash Flows - Strike'!DP$2,Inputs!$L$15:$L$25))/12),0)</f>
        <v>0</v>
      </c>
      <c r="DQ35" s="383" t="n">
        <f aca="false">IFERROR(DP35*(1+INDEX(Inputs!$P$15:$P$25,MATCH('Cash Flows - Strike'!DQ$2,Inputs!$L$15:$L$25))/12),0)</f>
        <v>0</v>
      </c>
      <c r="DR35" s="383" t="n">
        <f aca="false">IFERROR(DQ35*(1+INDEX(Inputs!$P$15:$P$25,MATCH('Cash Flows - Strike'!DR$2,Inputs!$L$15:$L$25))/12),0)</f>
        <v>0</v>
      </c>
      <c r="DS35" s="383" t="n">
        <f aca="false">IFERROR(DR35*(1+INDEX(Inputs!$P$15:$P$25,MATCH('Cash Flows - Strike'!DS$2,Inputs!$L$15:$L$25))/12),0)</f>
        <v>0</v>
      </c>
      <c r="DT35" s="383" t="n">
        <f aca="false">IFERROR(DS35*(1+INDEX(Inputs!$P$15:$P$25,MATCH('Cash Flows - Strike'!DT$2,Inputs!$L$15:$L$25))/12),0)</f>
        <v>0</v>
      </c>
      <c r="DU35" s="383" t="n">
        <f aca="false">IFERROR(DT35*(1+INDEX(Inputs!$P$15:$P$25,MATCH('Cash Flows - Strike'!DU$2,Inputs!$L$15:$L$25))/12),0)</f>
        <v>0</v>
      </c>
      <c r="DV35" s="383" t="n">
        <f aca="false">IFERROR(DU35*(1+INDEX(Inputs!$P$15:$P$25,MATCH('Cash Flows - Strike'!DV$2,Inputs!$L$15:$L$25))/12),0)</f>
        <v>0</v>
      </c>
      <c r="DW35" s="383" t="n">
        <f aca="false">IFERROR(DV35*(1+INDEX(Inputs!$P$15:$P$25,MATCH('Cash Flows - Strike'!DW$2,Inputs!$L$15:$L$25))/12),0)</f>
        <v>0</v>
      </c>
      <c r="DX35" s="383" t="n">
        <f aca="false">IFERROR(DW35*(1+INDEX(Inputs!$P$15:$P$25,MATCH('Cash Flows - Strike'!DX$2,Inputs!$L$15:$L$25))/12),0)</f>
        <v>0</v>
      </c>
      <c r="DY35" s="383" t="n">
        <f aca="false">IFERROR(DX35*(1+INDEX(Inputs!$P$15:$P$25,MATCH('Cash Flows - Strike'!DY$2,Inputs!$L$15:$L$25))/12),0)</f>
        <v>0</v>
      </c>
      <c r="DZ35" s="383" t="n">
        <f aca="false">IFERROR(DY35*(1+INDEX(Inputs!$P$15:$P$25,MATCH('Cash Flows - Strike'!DZ$2,Inputs!$L$15:$L$25))/12),0)</f>
        <v>0</v>
      </c>
      <c r="EA35" s="383" t="n">
        <f aca="false">IFERROR(DZ35*(1+INDEX(Inputs!$P$15:$P$25,MATCH('Cash Flows - Strike'!EA$2,Inputs!$L$15:$L$25))/12),0)</f>
        <v>0</v>
      </c>
      <c r="EB35" s="383" t="n">
        <f aca="false">IFERROR(EA35*(1+INDEX(Inputs!$P$15:$P$25,MATCH('Cash Flows - Strike'!EB$2,Inputs!$L$15:$L$25))/12),0)</f>
        <v>0</v>
      </c>
      <c r="EC35" s="383" t="n">
        <f aca="false">IFERROR(EB35*(1+INDEX(Inputs!$P$15:$P$25,MATCH('Cash Flows - Strike'!EC$2,Inputs!$L$15:$L$25))/12),0)</f>
        <v>0</v>
      </c>
      <c r="ED35" s="383" t="n">
        <f aca="false">IFERROR(EC35*(1+INDEX(Inputs!$P$15:$P$25,MATCH('Cash Flows - Strike'!ED$2,Inputs!$L$15:$L$25))/12),0)</f>
        <v>0</v>
      </c>
      <c r="EE35" s="383" t="n">
        <f aca="false">IFERROR(ED35*(1+INDEX(Inputs!$P$15:$P$25,MATCH('Cash Flows - Strike'!EE$2,Inputs!$L$15:$L$25))/12),0)</f>
        <v>0</v>
      </c>
      <c r="EF35" s="383" t="n">
        <f aca="false">IFERROR(EE35*(1+INDEX(Inputs!$P$15:$P$25,MATCH('Cash Flows - Strike'!EF$2,Inputs!$L$15:$L$25))/12),0)</f>
        <v>0</v>
      </c>
      <c r="EG35" s="383" t="n">
        <f aca="false">IFERROR(EF35*(1+INDEX(Inputs!$P$15:$P$25,MATCH('Cash Flows - Strike'!EG$2,Inputs!$L$15:$L$25))/12),0)</f>
        <v>0</v>
      </c>
      <c r="EH35" s="383" t="n">
        <f aca="false">IFERROR(EG35*(1+INDEX(Inputs!$P$15:$P$25,MATCH('Cash Flows - Strike'!EH$2,Inputs!$L$15:$L$25))/12),0)</f>
        <v>0</v>
      </c>
      <c r="EI35" s="383" t="n">
        <f aca="false">IFERROR(EH35*(1+INDEX(Inputs!$P$15:$P$25,MATCH('Cash Flows - Strike'!EI$2,Inputs!$L$15:$L$25))/12),0)</f>
        <v>0</v>
      </c>
      <c r="EJ35" s="383" t="n">
        <f aca="false">IFERROR(EI35*(1+INDEX(Inputs!$P$15:$P$25,MATCH('Cash Flows - Strike'!EJ$2,Inputs!$L$15:$L$25))/12),0)</f>
        <v>0</v>
      </c>
      <c r="EK35" s="383" t="n">
        <f aca="false">IFERROR(EJ35*(1+INDEX(Inputs!$P$15:$P$25,MATCH('Cash Flows - Strike'!EK$2,Inputs!$L$15:$L$25))/12),0)</f>
        <v>0</v>
      </c>
      <c r="EL35" s="383" t="n">
        <f aca="false">IFERROR(EK35*(1+INDEX(Inputs!$P$15:$P$25,MATCH('Cash Flows - Strike'!EL$2,Inputs!$L$15:$L$25))/12),0)</f>
        <v>0</v>
      </c>
      <c r="EM35" s="383" t="n">
        <f aca="false">IFERROR(EL35*(1+INDEX(Inputs!$P$15:$P$25,MATCH('Cash Flows - Strike'!EM$2,Inputs!$L$15:$L$25))/12),0)</f>
        <v>0</v>
      </c>
      <c r="EN35" s="383" t="n">
        <f aca="false">IFERROR(EM35*(1+INDEX(Inputs!$P$15:$P$25,MATCH('Cash Flows - Strike'!EN$2,Inputs!$L$15:$L$25))/12),0)</f>
        <v>0</v>
      </c>
      <c r="EO35" s="383" t="n">
        <f aca="false">IFERROR(EN35*(1+INDEX(Inputs!$P$15:$P$25,MATCH('Cash Flows - Strike'!EO$2,Inputs!$L$15:$L$25))/12),0)</f>
        <v>0</v>
      </c>
      <c r="EP35" s="383" t="n">
        <f aca="false">IFERROR(EO35*(1+INDEX(Inputs!$P$15:$P$25,MATCH('Cash Flows - Strike'!EP$2,Inputs!$L$15:$L$25))/12),0)</f>
        <v>0</v>
      </c>
      <c r="EQ35" s="383" t="n">
        <f aca="false">IFERROR(EP35*(1+INDEX(Inputs!$P$15:$P$25,MATCH('Cash Flows - Strike'!EQ$2,Inputs!$L$15:$L$25))/12),0)</f>
        <v>0</v>
      </c>
      <c r="ER35" s="383" t="n">
        <f aca="false">IFERROR(EQ35*(1+INDEX(Inputs!$P$15:$P$25,MATCH('Cash Flows - Strike'!ER$2,Inputs!$L$15:$L$25))/12),0)</f>
        <v>0</v>
      </c>
      <c r="ES35" s="383" t="n">
        <f aca="false">IFERROR(ER35*(1+INDEX(Inputs!$P$15:$P$25,MATCH('Cash Flows - Strike'!ES$2,Inputs!$L$15:$L$25))/12),0)</f>
        <v>0</v>
      </c>
      <c r="ET35" s="383" t="n">
        <f aca="false">IFERROR(ES35*(1+INDEX(Inputs!$P$15:$P$25,MATCH('Cash Flows - Strike'!ET$2,Inputs!$L$15:$L$25))/12),0)</f>
        <v>0</v>
      </c>
      <c r="EU35" s="383" t="n">
        <f aca="false">IFERROR(ET35*(1+INDEX(Inputs!$P$15:$P$25,MATCH('Cash Flows - Strike'!EU$2,Inputs!$L$15:$L$25))/12),0)</f>
        <v>0</v>
      </c>
      <c r="EV35" s="383" t="n">
        <f aca="false">IFERROR(EU35*(1+INDEX(Inputs!$P$15:$P$25,MATCH('Cash Flows - Strike'!EV$2,Inputs!$L$15:$L$25))/12),0)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0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Strike'!V$2,Inputs!$L$15:$L$25))/12),0)</f>
        <v>0</v>
      </c>
      <c r="W36" s="383" t="n">
        <f aca="false">IFERROR(V36*(1+INDEX(Inputs!$P$15:$P$25,MATCH('Cash Flows - Strike'!W$2,Inputs!$L$15:$L$25))/12),0)</f>
        <v>0</v>
      </c>
      <c r="X36" s="383" t="n">
        <f aca="false">IFERROR(W36*(1+INDEX(Inputs!$P$15:$P$25,MATCH('Cash Flows - Strike'!X$2,Inputs!$L$15:$L$25))/12),0)</f>
        <v>0</v>
      </c>
      <c r="Y36" s="383" t="n">
        <f aca="false">IFERROR(X36*(1+INDEX(Inputs!$P$15:$P$25,MATCH('Cash Flows - Strike'!Y$2,Inputs!$L$15:$L$25))/12),0)</f>
        <v>0</v>
      </c>
      <c r="Z36" s="383" t="n">
        <f aca="false">IFERROR(Y36*(1+INDEX(Inputs!$P$15:$P$25,MATCH('Cash Flows - Strike'!Z$2,Inputs!$L$15:$L$25))/12),0)</f>
        <v>0</v>
      </c>
      <c r="AA36" s="383" t="n">
        <f aca="false">IFERROR(Z36*(1+INDEX(Inputs!$P$15:$P$25,MATCH('Cash Flows - Strike'!AA$2,Inputs!$L$15:$L$25))/12),0)</f>
        <v>0</v>
      </c>
      <c r="AB36" s="383" t="n">
        <f aca="false">IFERROR(AA36*(1+INDEX(Inputs!$P$15:$P$25,MATCH('Cash Flows - Strike'!AB$2,Inputs!$L$15:$L$25))/12),0)</f>
        <v>0</v>
      </c>
      <c r="AC36" s="383" t="n">
        <f aca="false">IFERROR(AB36*(1+INDEX(Inputs!$P$15:$P$25,MATCH('Cash Flows - Strike'!AC$2,Inputs!$L$15:$L$25))/12),0)</f>
        <v>0</v>
      </c>
      <c r="AD36" s="383" t="n">
        <f aca="false">IFERROR(AC36*(1+INDEX(Inputs!$P$15:$P$25,MATCH('Cash Flows - Strike'!AD$2,Inputs!$L$15:$L$25))/12),0)</f>
        <v>0</v>
      </c>
      <c r="AE36" s="383" t="n">
        <f aca="false">IFERROR(AD36*(1+INDEX(Inputs!$P$15:$P$25,MATCH('Cash Flows - Strike'!AE$2,Inputs!$L$15:$L$25))/12),0)</f>
        <v>0</v>
      </c>
      <c r="AF36" s="383" t="n">
        <f aca="false">IFERROR(AE36*(1+INDEX(Inputs!$P$15:$P$25,MATCH('Cash Flows - Strike'!AF$2,Inputs!$L$15:$L$25))/12),0)</f>
        <v>0</v>
      </c>
      <c r="AG36" s="383" t="n">
        <f aca="false">IFERROR(AF36*(1+INDEX(Inputs!$P$15:$P$25,MATCH('Cash Flows - Strike'!AG$2,Inputs!$L$15:$L$25))/12),0)</f>
        <v>0</v>
      </c>
      <c r="AH36" s="383" t="n">
        <f aca="false">IFERROR(AG36*(1+INDEX(Inputs!$P$15:$P$25,MATCH('Cash Flows - Strike'!AH$2,Inputs!$L$15:$L$25))/12),0)</f>
        <v>0</v>
      </c>
      <c r="AI36" s="383" t="n">
        <f aca="false">IFERROR(AH36*(1+INDEX(Inputs!$P$15:$P$25,MATCH('Cash Flows - Strike'!AI$2,Inputs!$L$15:$L$25))/12),0)</f>
        <v>0</v>
      </c>
      <c r="AJ36" s="383" t="n">
        <f aca="false">IFERROR(AI36*(1+INDEX(Inputs!$P$15:$P$25,MATCH('Cash Flows - Strike'!AJ$2,Inputs!$L$15:$L$25))/12),0)</f>
        <v>0</v>
      </c>
      <c r="AK36" s="383" t="n">
        <f aca="false">IFERROR(AJ36*(1+INDEX(Inputs!$P$15:$P$25,MATCH('Cash Flows - Strike'!AK$2,Inputs!$L$15:$L$25))/12),0)</f>
        <v>0</v>
      </c>
      <c r="AL36" s="383" t="n">
        <f aca="false">IFERROR(AK36*(1+INDEX(Inputs!$P$15:$P$25,MATCH('Cash Flows - Strike'!AL$2,Inputs!$L$15:$L$25))/12),0)</f>
        <v>0</v>
      </c>
      <c r="AM36" s="383" t="n">
        <f aca="false">IFERROR(AL36*(1+INDEX(Inputs!$P$15:$P$25,MATCH('Cash Flows - Strike'!AM$2,Inputs!$L$15:$L$25))/12),0)</f>
        <v>0</v>
      </c>
      <c r="AN36" s="383" t="n">
        <f aca="false">IFERROR(AM36*(1+INDEX(Inputs!$P$15:$P$25,MATCH('Cash Flows - Strike'!AN$2,Inputs!$L$15:$L$25))/12),0)</f>
        <v>0</v>
      </c>
      <c r="AO36" s="383" t="n">
        <f aca="false">IFERROR(AN36*(1+INDEX(Inputs!$P$15:$P$25,MATCH('Cash Flows - Strike'!AO$2,Inputs!$L$15:$L$25))/12),0)</f>
        <v>0</v>
      </c>
      <c r="AP36" s="383" t="n">
        <f aca="false">IFERROR(AO36*(1+INDEX(Inputs!$P$15:$P$25,MATCH('Cash Flows - Strike'!AP$2,Inputs!$L$15:$L$25))/12),0)</f>
        <v>0</v>
      </c>
      <c r="AQ36" s="383" t="n">
        <f aca="false">IFERROR(AP36*(1+INDEX(Inputs!$P$15:$P$25,MATCH('Cash Flows - Strike'!AQ$2,Inputs!$L$15:$L$25))/12),0)</f>
        <v>0</v>
      </c>
      <c r="AR36" s="383" t="n">
        <f aca="false">IFERROR(AQ36*(1+INDEX(Inputs!$P$15:$P$25,MATCH('Cash Flows - Strike'!AR$2,Inputs!$L$15:$L$25))/12),0)</f>
        <v>0</v>
      </c>
      <c r="AS36" s="383" t="n">
        <f aca="false">IFERROR(AR36*(1+INDEX(Inputs!$P$15:$P$25,MATCH('Cash Flows - Strike'!AS$2,Inputs!$L$15:$L$25))/12),0)</f>
        <v>0</v>
      </c>
      <c r="AT36" s="383" t="n">
        <f aca="false">IFERROR(AS36*(1+INDEX(Inputs!$P$15:$P$25,MATCH('Cash Flows - Strike'!AT$2,Inputs!$L$15:$L$25))/12),0)</f>
        <v>0</v>
      </c>
      <c r="AU36" s="383" t="n">
        <f aca="false">IFERROR(AT36*(1+INDEX(Inputs!$P$15:$P$25,MATCH('Cash Flows - Strike'!AU$2,Inputs!$L$15:$L$25))/12),0)</f>
        <v>0</v>
      </c>
      <c r="AV36" s="383" t="n">
        <f aca="false">IFERROR(AU36*(1+INDEX(Inputs!$P$15:$P$25,MATCH('Cash Flows - Strike'!AV$2,Inputs!$L$15:$L$25))/12),0)</f>
        <v>0</v>
      </c>
      <c r="AW36" s="383" t="n">
        <f aca="false">IFERROR(AV36*(1+INDEX(Inputs!$P$15:$P$25,MATCH('Cash Flows - Strike'!AW$2,Inputs!$L$15:$L$25))/12),0)</f>
        <v>0</v>
      </c>
      <c r="AX36" s="383" t="n">
        <f aca="false">IFERROR(AW36*(1+INDEX(Inputs!$P$15:$P$25,MATCH('Cash Flows - Strike'!AX$2,Inputs!$L$15:$L$25))/12),0)</f>
        <v>0</v>
      </c>
      <c r="AY36" s="383" t="n">
        <f aca="false">IFERROR(AX36*(1+INDEX(Inputs!$P$15:$P$25,MATCH('Cash Flows - Strike'!AY$2,Inputs!$L$15:$L$25))/12),0)</f>
        <v>0</v>
      </c>
      <c r="AZ36" s="383" t="n">
        <f aca="false">IFERROR(AY36*(1+INDEX(Inputs!$P$15:$P$25,MATCH('Cash Flows - Strike'!AZ$2,Inputs!$L$15:$L$25))/12),0)</f>
        <v>0</v>
      </c>
      <c r="BA36" s="383" t="n">
        <f aca="false">IFERROR(AZ36*(1+INDEX(Inputs!$P$15:$P$25,MATCH('Cash Flows - Strike'!BA$2,Inputs!$L$15:$L$25))/12),0)</f>
        <v>0</v>
      </c>
      <c r="BB36" s="383" t="n">
        <f aca="false">IFERROR(BA36*(1+INDEX(Inputs!$P$15:$P$25,MATCH('Cash Flows - Strike'!BB$2,Inputs!$L$15:$L$25))/12),0)</f>
        <v>0</v>
      </c>
      <c r="BC36" s="383" t="n">
        <f aca="false">IFERROR(BB36*(1+INDEX(Inputs!$P$15:$P$25,MATCH('Cash Flows - Strike'!BC$2,Inputs!$L$15:$L$25))/12),0)</f>
        <v>0</v>
      </c>
      <c r="BD36" s="383" t="n">
        <f aca="false">IFERROR(BC36*(1+INDEX(Inputs!$P$15:$P$25,MATCH('Cash Flows - Strike'!BD$2,Inputs!$L$15:$L$25))/12),0)</f>
        <v>0</v>
      </c>
      <c r="BE36" s="383" t="n">
        <f aca="false">IFERROR(BD36*(1+INDEX(Inputs!$P$15:$P$25,MATCH('Cash Flows - Strike'!BE$2,Inputs!$L$15:$L$25))/12),0)</f>
        <v>0</v>
      </c>
      <c r="BF36" s="383" t="n">
        <f aca="false">IFERROR(BE36*(1+INDEX(Inputs!$P$15:$P$25,MATCH('Cash Flows - Strike'!BF$2,Inputs!$L$15:$L$25))/12),0)</f>
        <v>0</v>
      </c>
      <c r="BG36" s="383" t="n">
        <f aca="false">IFERROR(BF36*(1+INDEX(Inputs!$P$15:$P$25,MATCH('Cash Flows - Strike'!BG$2,Inputs!$L$15:$L$25))/12),0)</f>
        <v>0</v>
      </c>
      <c r="BH36" s="383" t="n">
        <f aca="false">IFERROR(BG36*(1+INDEX(Inputs!$P$15:$P$25,MATCH('Cash Flows - Strike'!BH$2,Inputs!$L$15:$L$25))/12),0)</f>
        <v>0</v>
      </c>
      <c r="BI36" s="383" t="n">
        <f aca="false">IFERROR(BH36*(1+INDEX(Inputs!$P$15:$P$25,MATCH('Cash Flows - Strike'!BI$2,Inputs!$L$15:$L$25))/12),0)</f>
        <v>0</v>
      </c>
      <c r="BJ36" s="383" t="n">
        <f aca="false">IFERROR(BI36*(1+INDEX(Inputs!$P$15:$P$25,MATCH('Cash Flows - Strike'!BJ$2,Inputs!$L$15:$L$25))/12),0)</f>
        <v>0</v>
      </c>
      <c r="BK36" s="383" t="n">
        <f aca="false">IFERROR(BJ36*(1+INDEX(Inputs!$P$15:$P$25,MATCH('Cash Flows - Strike'!BK$2,Inputs!$L$15:$L$25))/12),0)</f>
        <v>0</v>
      </c>
      <c r="BL36" s="383" t="n">
        <f aca="false">IFERROR(BK36*(1+INDEX(Inputs!$P$15:$P$25,MATCH('Cash Flows - Strike'!BL$2,Inputs!$L$15:$L$25))/12),0)</f>
        <v>0</v>
      </c>
      <c r="BM36" s="383" t="n">
        <f aca="false">IFERROR(BL36*(1+INDEX(Inputs!$P$15:$P$25,MATCH('Cash Flows - Strike'!BM$2,Inputs!$L$15:$L$25))/12),0)</f>
        <v>0</v>
      </c>
      <c r="BN36" s="383" t="n">
        <f aca="false">IFERROR(BM36*(1+INDEX(Inputs!$P$15:$P$25,MATCH('Cash Flows - Strike'!BN$2,Inputs!$L$15:$L$25))/12),0)</f>
        <v>0</v>
      </c>
      <c r="BO36" s="383" t="n">
        <f aca="false">IFERROR(BN36*(1+INDEX(Inputs!$P$15:$P$25,MATCH('Cash Flows - Strike'!BO$2,Inputs!$L$15:$L$25))/12),0)</f>
        <v>0</v>
      </c>
      <c r="BP36" s="383" t="n">
        <f aca="false">IFERROR(BO36*(1+INDEX(Inputs!$P$15:$P$25,MATCH('Cash Flows - Strike'!BP$2,Inputs!$L$15:$L$25))/12),0)</f>
        <v>0</v>
      </c>
      <c r="BQ36" s="383" t="n">
        <f aca="false">IFERROR(BP36*(1+INDEX(Inputs!$P$15:$P$25,MATCH('Cash Flows - Strike'!BQ$2,Inputs!$L$15:$L$25))/12),0)</f>
        <v>0</v>
      </c>
      <c r="BR36" s="383" t="n">
        <f aca="false">IFERROR(BQ36*(1+INDEX(Inputs!$P$15:$P$25,MATCH('Cash Flows - Strike'!BR$2,Inputs!$L$15:$L$25))/12),0)</f>
        <v>0</v>
      </c>
      <c r="BS36" s="383" t="n">
        <f aca="false">IFERROR(BR36*(1+INDEX(Inputs!$P$15:$P$25,MATCH('Cash Flows - Strike'!BS$2,Inputs!$L$15:$L$25))/12),0)</f>
        <v>0</v>
      </c>
      <c r="BT36" s="383" t="n">
        <f aca="false">IFERROR(BS36*(1+INDEX(Inputs!$P$15:$P$25,MATCH('Cash Flows - Strike'!BT$2,Inputs!$L$15:$L$25))/12),0)</f>
        <v>0</v>
      </c>
      <c r="BU36" s="383" t="n">
        <f aca="false">IFERROR(BT36*(1+INDEX(Inputs!$P$15:$P$25,MATCH('Cash Flows - Strike'!BU$2,Inputs!$L$15:$L$25))/12),0)</f>
        <v>0</v>
      </c>
      <c r="BV36" s="383" t="n">
        <f aca="false">IFERROR(BU36*(1+INDEX(Inputs!$P$15:$P$25,MATCH('Cash Flows - Strike'!BV$2,Inputs!$L$15:$L$25))/12),0)</f>
        <v>0</v>
      </c>
      <c r="BW36" s="383" t="n">
        <f aca="false">IFERROR(BV36*(1+INDEX(Inputs!$P$15:$P$25,MATCH('Cash Flows - Strike'!BW$2,Inputs!$L$15:$L$25))/12),0)</f>
        <v>0</v>
      </c>
      <c r="BX36" s="383" t="n">
        <f aca="false">IFERROR(BW36*(1+INDEX(Inputs!$P$15:$P$25,MATCH('Cash Flows - Strike'!BX$2,Inputs!$L$15:$L$25))/12),0)</f>
        <v>0</v>
      </c>
      <c r="BY36" s="383" t="n">
        <f aca="false">IFERROR(BX36*(1+INDEX(Inputs!$P$15:$P$25,MATCH('Cash Flows - Strike'!BY$2,Inputs!$L$15:$L$25))/12),0)</f>
        <v>0</v>
      </c>
      <c r="BZ36" s="383" t="n">
        <f aca="false">IFERROR(BY36*(1+INDEX(Inputs!$P$15:$P$25,MATCH('Cash Flows - Strike'!BZ$2,Inputs!$L$15:$L$25))/12),0)</f>
        <v>0</v>
      </c>
      <c r="CA36" s="383" t="n">
        <f aca="false">IFERROR(BZ36*(1+INDEX(Inputs!$P$15:$P$25,MATCH('Cash Flows - Strike'!CA$2,Inputs!$L$15:$L$25))/12),0)</f>
        <v>0</v>
      </c>
      <c r="CB36" s="383" t="n">
        <f aca="false">IFERROR(CA36*(1+INDEX(Inputs!$P$15:$P$25,MATCH('Cash Flows - Strike'!CB$2,Inputs!$L$15:$L$25))/12),0)</f>
        <v>0</v>
      </c>
      <c r="CC36" s="383" t="n">
        <f aca="false">IFERROR(CB36*(1+INDEX(Inputs!$P$15:$P$25,MATCH('Cash Flows - Strike'!CC$2,Inputs!$L$15:$L$25))/12),0)</f>
        <v>0</v>
      </c>
      <c r="CD36" s="383" t="n">
        <f aca="false">IFERROR(CC36*(1+INDEX(Inputs!$P$15:$P$25,MATCH('Cash Flows - Strike'!CD$2,Inputs!$L$15:$L$25))/12),0)</f>
        <v>0</v>
      </c>
      <c r="CE36" s="383" t="n">
        <f aca="false">IFERROR(CD36*(1+INDEX(Inputs!$P$15:$P$25,MATCH('Cash Flows - Strike'!CE$2,Inputs!$L$15:$L$25))/12),0)</f>
        <v>0</v>
      </c>
      <c r="CF36" s="383" t="n">
        <f aca="false">IFERROR(CE36*(1+INDEX(Inputs!$P$15:$P$25,MATCH('Cash Flows - Strike'!CF$2,Inputs!$L$15:$L$25))/12),0)</f>
        <v>0</v>
      </c>
      <c r="CG36" s="383" t="n">
        <f aca="false">IFERROR(CF36*(1+INDEX(Inputs!$P$15:$P$25,MATCH('Cash Flows - Strike'!CG$2,Inputs!$L$15:$L$25))/12),0)</f>
        <v>0</v>
      </c>
      <c r="CH36" s="383" t="n">
        <f aca="false">IFERROR(CG36*(1+INDEX(Inputs!$P$15:$P$25,MATCH('Cash Flows - Strike'!CH$2,Inputs!$L$15:$L$25))/12),0)</f>
        <v>0</v>
      </c>
      <c r="CI36" s="383" t="n">
        <f aca="false">IFERROR(CH36*(1+INDEX(Inputs!$P$15:$P$25,MATCH('Cash Flows - Strike'!CI$2,Inputs!$L$15:$L$25))/12),0)</f>
        <v>0</v>
      </c>
      <c r="CJ36" s="383" t="n">
        <f aca="false">IFERROR(CI36*(1+INDEX(Inputs!$P$15:$P$25,MATCH('Cash Flows - Strike'!CJ$2,Inputs!$L$15:$L$25))/12),0)</f>
        <v>0</v>
      </c>
      <c r="CK36" s="383" t="n">
        <f aca="false">IFERROR(CJ36*(1+INDEX(Inputs!$P$15:$P$25,MATCH('Cash Flows - Strike'!CK$2,Inputs!$L$15:$L$25))/12),0)</f>
        <v>0</v>
      </c>
      <c r="CL36" s="383" t="n">
        <f aca="false">IFERROR(CK36*(1+INDEX(Inputs!$P$15:$P$25,MATCH('Cash Flows - Strike'!CL$2,Inputs!$L$15:$L$25))/12),0)</f>
        <v>0</v>
      </c>
      <c r="CM36" s="383" t="n">
        <f aca="false">IFERROR(CL36*(1+INDEX(Inputs!$P$15:$P$25,MATCH('Cash Flows - Strike'!CM$2,Inputs!$L$15:$L$25))/12),0)</f>
        <v>0</v>
      </c>
      <c r="CN36" s="383" t="n">
        <f aca="false">IFERROR(CM36*(1+INDEX(Inputs!$P$15:$P$25,MATCH('Cash Flows - Strike'!CN$2,Inputs!$L$15:$L$25))/12),0)</f>
        <v>0</v>
      </c>
      <c r="CO36" s="383" t="n">
        <f aca="false">IFERROR(CN36*(1+INDEX(Inputs!$P$15:$P$25,MATCH('Cash Flows - Strike'!CO$2,Inputs!$L$15:$L$25))/12),0)</f>
        <v>0</v>
      </c>
      <c r="CP36" s="383" t="n">
        <f aca="false">IFERROR(CO36*(1+INDEX(Inputs!$P$15:$P$25,MATCH('Cash Flows - Strike'!CP$2,Inputs!$L$15:$L$25))/12),0)</f>
        <v>0</v>
      </c>
      <c r="CQ36" s="383" t="n">
        <f aca="false">IFERROR(CP36*(1+INDEX(Inputs!$P$15:$P$25,MATCH('Cash Flows - Strike'!CQ$2,Inputs!$L$15:$L$25))/12),0)</f>
        <v>0</v>
      </c>
      <c r="CR36" s="383" t="n">
        <f aca="false">IFERROR(CQ36*(1+INDEX(Inputs!$P$15:$P$25,MATCH('Cash Flows - Strike'!CR$2,Inputs!$L$15:$L$25))/12),0)</f>
        <v>0</v>
      </c>
      <c r="CS36" s="383" t="n">
        <f aca="false">IFERROR(CR36*(1+INDEX(Inputs!$P$15:$P$25,MATCH('Cash Flows - Strike'!CS$2,Inputs!$L$15:$L$25))/12),0)</f>
        <v>0</v>
      </c>
      <c r="CT36" s="383" t="n">
        <f aca="false">IFERROR(CS36*(1+INDEX(Inputs!$P$15:$P$25,MATCH('Cash Flows - Strike'!CT$2,Inputs!$L$15:$L$25))/12),0)</f>
        <v>0</v>
      </c>
      <c r="CU36" s="383" t="n">
        <f aca="false">IFERROR(CT36*(1+INDEX(Inputs!$P$15:$P$25,MATCH('Cash Flows - Strike'!CU$2,Inputs!$L$15:$L$25))/12),0)</f>
        <v>0</v>
      </c>
      <c r="CV36" s="383" t="n">
        <f aca="false">IFERROR(CU36*(1+INDEX(Inputs!$P$15:$P$25,MATCH('Cash Flows - Strike'!CV$2,Inputs!$L$15:$L$25))/12),0)</f>
        <v>0</v>
      </c>
      <c r="CW36" s="383" t="n">
        <f aca="false">IFERROR(CV36*(1+INDEX(Inputs!$P$15:$P$25,MATCH('Cash Flows - Strike'!CW$2,Inputs!$L$15:$L$25))/12),0)</f>
        <v>0</v>
      </c>
      <c r="CX36" s="383" t="n">
        <f aca="false">IFERROR(CW36*(1+INDEX(Inputs!$P$15:$P$25,MATCH('Cash Flows - Strike'!CX$2,Inputs!$L$15:$L$25))/12),0)</f>
        <v>0</v>
      </c>
      <c r="CY36" s="383" t="n">
        <f aca="false">IFERROR(CX36*(1+INDEX(Inputs!$P$15:$P$25,MATCH('Cash Flows - Strike'!CY$2,Inputs!$L$15:$L$25))/12),0)</f>
        <v>0</v>
      </c>
      <c r="CZ36" s="383" t="n">
        <f aca="false">IFERROR(CY36*(1+INDEX(Inputs!$P$15:$P$25,MATCH('Cash Flows - Strike'!CZ$2,Inputs!$L$15:$L$25))/12),0)</f>
        <v>0</v>
      </c>
      <c r="DA36" s="383" t="n">
        <f aca="false">IFERROR(CZ36*(1+INDEX(Inputs!$P$15:$P$25,MATCH('Cash Flows - Strike'!DA$2,Inputs!$L$15:$L$25))/12),0)</f>
        <v>0</v>
      </c>
      <c r="DB36" s="383" t="n">
        <f aca="false">IFERROR(DA36*(1+INDEX(Inputs!$P$15:$P$25,MATCH('Cash Flows - Strike'!DB$2,Inputs!$L$15:$L$25))/12),0)</f>
        <v>0</v>
      </c>
      <c r="DC36" s="383" t="n">
        <f aca="false">IFERROR(DB36*(1+INDEX(Inputs!$P$15:$P$25,MATCH('Cash Flows - Strike'!DC$2,Inputs!$L$15:$L$25))/12),0)</f>
        <v>0</v>
      </c>
      <c r="DD36" s="383" t="n">
        <f aca="false">IFERROR(DC36*(1+INDEX(Inputs!$P$15:$P$25,MATCH('Cash Flows - Strike'!DD$2,Inputs!$L$15:$L$25))/12),0)</f>
        <v>0</v>
      </c>
      <c r="DE36" s="383" t="n">
        <f aca="false">IFERROR(DD36*(1+INDEX(Inputs!$P$15:$P$25,MATCH('Cash Flows - Strike'!DE$2,Inputs!$L$15:$L$25))/12),0)</f>
        <v>0</v>
      </c>
      <c r="DF36" s="383" t="n">
        <f aca="false">IFERROR(DE36*(1+INDEX(Inputs!$P$15:$P$25,MATCH('Cash Flows - Strike'!DF$2,Inputs!$L$15:$L$25))/12),0)</f>
        <v>0</v>
      </c>
      <c r="DG36" s="383" t="n">
        <f aca="false">IFERROR(DF36*(1+INDEX(Inputs!$P$15:$P$25,MATCH('Cash Flows - Strike'!DG$2,Inputs!$L$15:$L$25))/12),0)</f>
        <v>0</v>
      </c>
      <c r="DH36" s="383" t="n">
        <f aca="false">IFERROR(DG36*(1+INDEX(Inputs!$P$15:$P$25,MATCH('Cash Flows - Strike'!DH$2,Inputs!$L$15:$L$25))/12),0)</f>
        <v>0</v>
      </c>
      <c r="DI36" s="383" t="n">
        <f aca="false">IFERROR(DH36*(1+INDEX(Inputs!$P$15:$P$25,MATCH('Cash Flows - Strike'!DI$2,Inputs!$L$15:$L$25))/12),0)</f>
        <v>0</v>
      </c>
      <c r="DJ36" s="383" t="n">
        <f aca="false">IFERROR(DI36*(1+INDEX(Inputs!$P$15:$P$25,MATCH('Cash Flows - Strike'!DJ$2,Inputs!$L$15:$L$25))/12),0)</f>
        <v>0</v>
      </c>
      <c r="DK36" s="383" t="n">
        <f aca="false">IFERROR(DJ36*(1+INDEX(Inputs!$P$15:$P$25,MATCH('Cash Flows - Strike'!DK$2,Inputs!$L$15:$L$25))/12),0)</f>
        <v>0</v>
      </c>
      <c r="DL36" s="383" t="n">
        <f aca="false">IFERROR(DK36*(1+INDEX(Inputs!$P$15:$P$25,MATCH('Cash Flows - Strike'!DL$2,Inputs!$L$15:$L$25))/12),0)</f>
        <v>0</v>
      </c>
      <c r="DM36" s="383" t="n">
        <f aca="false">IFERROR(DL36*(1+INDEX(Inputs!$P$15:$P$25,MATCH('Cash Flows - Strike'!DM$2,Inputs!$L$15:$L$25))/12),0)</f>
        <v>0</v>
      </c>
      <c r="DN36" s="383" t="n">
        <f aca="false">IFERROR(DM36*(1+INDEX(Inputs!$P$15:$P$25,MATCH('Cash Flows - Strike'!DN$2,Inputs!$L$15:$L$25))/12),0)</f>
        <v>0</v>
      </c>
      <c r="DO36" s="383" t="n">
        <f aca="false">IFERROR(DN36*(1+INDEX(Inputs!$P$15:$P$25,MATCH('Cash Flows - Strike'!DO$2,Inputs!$L$15:$L$25))/12),0)</f>
        <v>0</v>
      </c>
      <c r="DP36" s="383" t="n">
        <f aca="false">IFERROR(DO36*(1+INDEX(Inputs!$P$15:$P$25,MATCH('Cash Flows - Strike'!DP$2,Inputs!$L$15:$L$25))/12),0)</f>
        <v>0</v>
      </c>
      <c r="DQ36" s="383" t="n">
        <f aca="false">IFERROR(DP36*(1+INDEX(Inputs!$P$15:$P$25,MATCH('Cash Flows - Strike'!DQ$2,Inputs!$L$15:$L$25))/12),0)</f>
        <v>0</v>
      </c>
      <c r="DR36" s="383" t="n">
        <f aca="false">IFERROR(DQ36*(1+INDEX(Inputs!$P$15:$P$25,MATCH('Cash Flows - Strike'!DR$2,Inputs!$L$15:$L$25))/12),0)</f>
        <v>0</v>
      </c>
      <c r="DS36" s="383" t="n">
        <f aca="false">IFERROR(DR36*(1+INDEX(Inputs!$P$15:$P$25,MATCH('Cash Flows - Strike'!DS$2,Inputs!$L$15:$L$25))/12),0)</f>
        <v>0</v>
      </c>
      <c r="DT36" s="383" t="n">
        <f aca="false">IFERROR(DS36*(1+INDEX(Inputs!$P$15:$P$25,MATCH('Cash Flows - Strike'!DT$2,Inputs!$L$15:$L$25))/12),0)</f>
        <v>0</v>
      </c>
      <c r="DU36" s="383" t="n">
        <f aca="false">IFERROR(DT36*(1+INDEX(Inputs!$P$15:$P$25,MATCH('Cash Flows - Strike'!DU$2,Inputs!$L$15:$L$25))/12),0)</f>
        <v>0</v>
      </c>
      <c r="DV36" s="383" t="n">
        <f aca="false">IFERROR(DU36*(1+INDEX(Inputs!$P$15:$P$25,MATCH('Cash Flows - Strike'!DV$2,Inputs!$L$15:$L$25))/12),0)</f>
        <v>0</v>
      </c>
      <c r="DW36" s="383" t="n">
        <f aca="false">IFERROR(DV36*(1+INDEX(Inputs!$P$15:$P$25,MATCH('Cash Flows - Strike'!DW$2,Inputs!$L$15:$L$25))/12),0)</f>
        <v>0</v>
      </c>
      <c r="DX36" s="383" t="n">
        <f aca="false">IFERROR(DW36*(1+INDEX(Inputs!$P$15:$P$25,MATCH('Cash Flows - Strike'!DX$2,Inputs!$L$15:$L$25))/12),0)</f>
        <v>0</v>
      </c>
      <c r="DY36" s="383" t="n">
        <f aca="false">IFERROR(DX36*(1+INDEX(Inputs!$P$15:$P$25,MATCH('Cash Flows - Strike'!DY$2,Inputs!$L$15:$L$25))/12),0)</f>
        <v>0</v>
      </c>
      <c r="DZ36" s="383" t="n">
        <f aca="false">IFERROR(DY36*(1+INDEX(Inputs!$P$15:$P$25,MATCH('Cash Flows - Strike'!DZ$2,Inputs!$L$15:$L$25))/12),0)</f>
        <v>0</v>
      </c>
      <c r="EA36" s="383" t="n">
        <f aca="false">IFERROR(DZ36*(1+INDEX(Inputs!$P$15:$P$25,MATCH('Cash Flows - Strike'!EA$2,Inputs!$L$15:$L$25))/12),0)</f>
        <v>0</v>
      </c>
      <c r="EB36" s="383" t="n">
        <f aca="false">IFERROR(EA36*(1+INDEX(Inputs!$P$15:$P$25,MATCH('Cash Flows - Strike'!EB$2,Inputs!$L$15:$L$25))/12),0)</f>
        <v>0</v>
      </c>
      <c r="EC36" s="383" t="n">
        <f aca="false">IFERROR(EB36*(1+INDEX(Inputs!$P$15:$P$25,MATCH('Cash Flows - Strike'!EC$2,Inputs!$L$15:$L$25))/12),0)</f>
        <v>0</v>
      </c>
      <c r="ED36" s="383" t="n">
        <f aca="false">IFERROR(EC36*(1+INDEX(Inputs!$P$15:$P$25,MATCH('Cash Flows - Strike'!ED$2,Inputs!$L$15:$L$25))/12),0)</f>
        <v>0</v>
      </c>
      <c r="EE36" s="383" t="n">
        <f aca="false">IFERROR(ED36*(1+INDEX(Inputs!$P$15:$P$25,MATCH('Cash Flows - Strike'!EE$2,Inputs!$L$15:$L$25))/12),0)</f>
        <v>0</v>
      </c>
      <c r="EF36" s="383" t="n">
        <f aca="false">IFERROR(EE36*(1+INDEX(Inputs!$P$15:$P$25,MATCH('Cash Flows - Strike'!EF$2,Inputs!$L$15:$L$25))/12),0)</f>
        <v>0</v>
      </c>
      <c r="EG36" s="383" t="n">
        <f aca="false">IFERROR(EF36*(1+INDEX(Inputs!$P$15:$P$25,MATCH('Cash Flows - Strike'!EG$2,Inputs!$L$15:$L$25))/12),0)</f>
        <v>0</v>
      </c>
      <c r="EH36" s="383" t="n">
        <f aca="false">IFERROR(EG36*(1+INDEX(Inputs!$P$15:$P$25,MATCH('Cash Flows - Strike'!EH$2,Inputs!$L$15:$L$25))/12),0)</f>
        <v>0</v>
      </c>
      <c r="EI36" s="383" t="n">
        <f aca="false">IFERROR(EH36*(1+INDEX(Inputs!$P$15:$P$25,MATCH('Cash Flows - Strike'!EI$2,Inputs!$L$15:$L$25))/12),0)</f>
        <v>0</v>
      </c>
      <c r="EJ36" s="383" t="n">
        <f aca="false">IFERROR(EI36*(1+INDEX(Inputs!$P$15:$P$25,MATCH('Cash Flows - Strike'!EJ$2,Inputs!$L$15:$L$25))/12),0)</f>
        <v>0</v>
      </c>
      <c r="EK36" s="383" t="n">
        <f aca="false">IFERROR(EJ36*(1+INDEX(Inputs!$P$15:$P$25,MATCH('Cash Flows - Strike'!EK$2,Inputs!$L$15:$L$25))/12),0)</f>
        <v>0</v>
      </c>
      <c r="EL36" s="383" t="n">
        <f aca="false">IFERROR(EK36*(1+INDEX(Inputs!$P$15:$P$25,MATCH('Cash Flows - Strike'!EL$2,Inputs!$L$15:$L$25))/12),0)</f>
        <v>0</v>
      </c>
      <c r="EM36" s="383" t="n">
        <f aca="false">IFERROR(EL36*(1+INDEX(Inputs!$P$15:$P$25,MATCH('Cash Flows - Strike'!EM$2,Inputs!$L$15:$L$25))/12),0)</f>
        <v>0</v>
      </c>
      <c r="EN36" s="383" t="n">
        <f aca="false">IFERROR(EM36*(1+INDEX(Inputs!$P$15:$P$25,MATCH('Cash Flows - Strike'!EN$2,Inputs!$L$15:$L$25))/12),0)</f>
        <v>0</v>
      </c>
      <c r="EO36" s="383" t="n">
        <f aca="false">IFERROR(EN36*(1+INDEX(Inputs!$P$15:$P$25,MATCH('Cash Flows - Strike'!EO$2,Inputs!$L$15:$L$25))/12),0)</f>
        <v>0</v>
      </c>
      <c r="EP36" s="383" t="n">
        <f aca="false">IFERROR(EO36*(1+INDEX(Inputs!$P$15:$P$25,MATCH('Cash Flows - Strike'!EP$2,Inputs!$L$15:$L$25))/12),0)</f>
        <v>0</v>
      </c>
      <c r="EQ36" s="383" t="n">
        <f aca="false">IFERROR(EP36*(1+INDEX(Inputs!$P$15:$P$25,MATCH('Cash Flows - Strike'!EQ$2,Inputs!$L$15:$L$25))/12),0)</f>
        <v>0</v>
      </c>
      <c r="ER36" s="383" t="n">
        <f aca="false">IFERROR(EQ36*(1+INDEX(Inputs!$P$15:$P$25,MATCH('Cash Flows - Strike'!ER$2,Inputs!$L$15:$L$25))/12),0)</f>
        <v>0</v>
      </c>
      <c r="ES36" s="383" t="n">
        <f aca="false">IFERROR(ER36*(1+INDEX(Inputs!$P$15:$P$25,MATCH('Cash Flows - Strike'!ES$2,Inputs!$L$15:$L$25))/12),0)</f>
        <v>0</v>
      </c>
      <c r="ET36" s="383" t="n">
        <f aca="false">IFERROR(ES36*(1+INDEX(Inputs!$P$15:$P$25,MATCH('Cash Flows - Strike'!ET$2,Inputs!$L$15:$L$25))/12),0)</f>
        <v>0</v>
      </c>
      <c r="EU36" s="383" t="n">
        <f aca="false">IFERROR(ET36*(1+INDEX(Inputs!$P$15:$P$25,MATCH('Cash Flows - Strike'!EU$2,Inputs!$L$15:$L$25))/12),0)</f>
        <v>0</v>
      </c>
      <c r="EV36" s="383" t="n">
        <f aca="false">IFERROR(EU36*(1+INDEX(Inputs!$P$15:$P$25,MATCH('Cash Flows - Strike'!EV$2,Inputs!$L$15:$L$25))/12),0)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e">
        <f aca="false">Inputs!J39</f>
        <v>#DIV/0!</v>
      </c>
      <c r="G37" s="383" t="e">
        <f aca="false">SUMIFS($U37:$EW37,$U$2:$EW$2,G$2)</f>
        <v>#DIV/0!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e">
        <f aca="false">(Inputs!$J39*Units)/12</f>
        <v>#DIV/0!</v>
      </c>
      <c r="V37" s="383" t="n">
        <f aca="false">IFERROR(U37*(1+INDEX(Inputs!$P$15:$P$25,MATCH('Cash Flows - Strike'!V$2,Inputs!$L$15:$L$25))/12),0)</f>
        <v>0</v>
      </c>
      <c r="W37" s="383" t="n">
        <f aca="false">IFERROR(V37*(1+INDEX(Inputs!$P$15:$P$25,MATCH('Cash Flows - Strike'!W$2,Inputs!$L$15:$L$25))/12),0)</f>
        <v>0</v>
      </c>
      <c r="X37" s="383" t="n">
        <f aca="false">IFERROR(W37*(1+INDEX(Inputs!$P$15:$P$25,MATCH('Cash Flows - Strike'!X$2,Inputs!$L$15:$L$25))/12),0)</f>
        <v>0</v>
      </c>
      <c r="Y37" s="383" t="n">
        <f aca="false">IFERROR(X37*(1+INDEX(Inputs!$P$15:$P$25,MATCH('Cash Flows - Strike'!Y$2,Inputs!$L$15:$L$25))/12),0)</f>
        <v>0</v>
      </c>
      <c r="Z37" s="383" t="n">
        <f aca="false">IFERROR(Y37*(1+INDEX(Inputs!$P$15:$P$25,MATCH('Cash Flows - Strike'!Z$2,Inputs!$L$15:$L$25))/12),0)</f>
        <v>0</v>
      </c>
      <c r="AA37" s="383" t="n">
        <f aca="false">IFERROR(Z37*(1+INDEX(Inputs!$P$15:$P$25,MATCH('Cash Flows - Strike'!AA$2,Inputs!$L$15:$L$25))/12),0)</f>
        <v>0</v>
      </c>
      <c r="AB37" s="383" t="n">
        <f aca="false">IFERROR(AA37*(1+INDEX(Inputs!$P$15:$P$25,MATCH('Cash Flows - Strike'!AB$2,Inputs!$L$15:$L$25))/12),0)</f>
        <v>0</v>
      </c>
      <c r="AC37" s="383" t="n">
        <f aca="false">IFERROR(AB37*(1+INDEX(Inputs!$P$15:$P$25,MATCH('Cash Flows - Strike'!AC$2,Inputs!$L$15:$L$25))/12),0)</f>
        <v>0</v>
      </c>
      <c r="AD37" s="383" t="n">
        <f aca="false">IFERROR(AC37*(1+INDEX(Inputs!$P$15:$P$25,MATCH('Cash Flows - Strike'!AD$2,Inputs!$L$15:$L$25))/12),0)</f>
        <v>0</v>
      </c>
      <c r="AE37" s="383" t="n">
        <f aca="false">IFERROR(AD37*(1+INDEX(Inputs!$P$15:$P$25,MATCH('Cash Flows - Strike'!AE$2,Inputs!$L$15:$L$25))/12),0)</f>
        <v>0</v>
      </c>
      <c r="AF37" s="383" t="n">
        <f aca="false">IFERROR(AE37*(1+INDEX(Inputs!$P$15:$P$25,MATCH('Cash Flows - Strike'!AF$2,Inputs!$L$15:$L$25))/12),0)</f>
        <v>0</v>
      </c>
      <c r="AG37" s="383" t="n">
        <f aca="false">IFERROR(AF37*(1+INDEX(Inputs!$P$15:$P$25,MATCH('Cash Flows - Strike'!AG$2,Inputs!$L$15:$L$25))/12),0)</f>
        <v>0</v>
      </c>
      <c r="AH37" s="383" t="n">
        <f aca="false">IFERROR(AG37*(1+INDEX(Inputs!$P$15:$P$25,MATCH('Cash Flows - Strike'!AH$2,Inputs!$L$15:$L$25))/12),0)</f>
        <v>0</v>
      </c>
      <c r="AI37" s="383" t="n">
        <f aca="false">IFERROR(AH37*(1+INDEX(Inputs!$P$15:$P$25,MATCH('Cash Flows - Strike'!AI$2,Inputs!$L$15:$L$25))/12),0)</f>
        <v>0</v>
      </c>
      <c r="AJ37" s="383" t="n">
        <f aca="false">IFERROR(AI37*(1+INDEX(Inputs!$P$15:$P$25,MATCH('Cash Flows - Strike'!AJ$2,Inputs!$L$15:$L$25))/12),0)</f>
        <v>0</v>
      </c>
      <c r="AK37" s="383" t="n">
        <f aca="false">IFERROR(AJ37*(1+INDEX(Inputs!$P$15:$P$25,MATCH('Cash Flows - Strike'!AK$2,Inputs!$L$15:$L$25))/12),0)</f>
        <v>0</v>
      </c>
      <c r="AL37" s="383" t="n">
        <f aca="false">IFERROR(AK37*(1+INDEX(Inputs!$P$15:$P$25,MATCH('Cash Flows - Strike'!AL$2,Inputs!$L$15:$L$25))/12),0)</f>
        <v>0</v>
      </c>
      <c r="AM37" s="383" t="n">
        <f aca="false">IFERROR(AL37*(1+INDEX(Inputs!$P$15:$P$25,MATCH('Cash Flows - Strike'!AM$2,Inputs!$L$15:$L$25))/12),0)</f>
        <v>0</v>
      </c>
      <c r="AN37" s="383" t="n">
        <f aca="false">IFERROR(AM37*(1+INDEX(Inputs!$P$15:$P$25,MATCH('Cash Flows - Strike'!AN$2,Inputs!$L$15:$L$25))/12),0)</f>
        <v>0</v>
      </c>
      <c r="AO37" s="383" t="n">
        <f aca="false">IFERROR(AN37*(1+INDEX(Inputs!$P$15:$P$25,MATCH('Cash Flows - Strike'!AO$2,Inputs!$L$15:$L$25))/12),0)</f>
        <v>0</v>
      </c>
      <c r="AP37" s="383" t="n">
        <f aca="false">IFERROR(AO37*(1+INDEX(Inputs!$P$15:$P$25,MATCH('Cash Flows - Strike'!AP$2,Inputs!$L$15:$L$25))/12),0)</f>
        <v>0</v>
      </c>
      <c r="AQ37" s="383" t="n">
        <f aca="false">IFERROR(AP37*(1+INDEX(Inputs!$P$15:$P$25,MATCH('Cash Flows - Strike'!AQ$2,Inputs!$L$15:$L$25))/12),0)</f>
        <v>0</v>
      </c>
      <c r="AR37" s="383" t="n">
        <f aca="false">IFERROR(AQ37*(1+INDEX(Inputs!$P$15:$P$25,MATCH('Cash Flows - Strike'!AR$2,Inputs!$L$15:$L$25))/12),0)</f>
        <v>0</v>
      </c>
      <c r="AS37" s="383" t="n">
        <f aca="false">IFERROR(AR37*(1+INDEX(Inputs!$P$15:$P$25,MATCH('Cash Flows - Strike'!AS$2,Inputs!$L$15:$L$25))/12),0)</f>
        <v>0</v>
      </c>
      <c r="AT37" s="383" t="n">
        <f aca="false">IFERROR(AS37*(1+INDEX(Inputs!$P$15:$P$25,MATCH('Cash Flows - Strike'!AT$2,Inputs!$L$15:$L$25))/12),0)</f>
        <v>0</v>
      </c>
      <c r="AU37" s="383" t="n">
        <f aca="false">IFERROR(AT37*(1+INDEX(Inputs!$P$15:$P$25,MATCH('Cash Flows - Strike'!AU$2,Inputs!$L$15:$L$25))/12),0)</f>
        <v>0</v>
      </c>
      <c r="AV37" s="383" t="n">
        <f aca="false">IFERROR(AU37*(1+INDEX(Inputs!$P$15:$P$25,MATCH('Cash Flows - Strike'!AV$2,Inputs!$L$15:$L$25))/12),0)</f>
        <v>0</v>
      </c>
      <c r="AW37" s="383" t="n">
        <f aca="false">IFERROR(AV37*(1+INDEX(Inputs!$P$15:$P$25,MATCH('Cash Flows - Strike'!AW$2,Inputs!$L$15:$L$25))/12),0)</f>
        <v>0</v>
      </c>
      <c r="AX37" s="383" t="n">
        <f aca="false">IFERROR(AW37*(1+INDEX(Inputs!$P$15:$P$25,MATCH('Cash Flows - Strike'!AX$2,Inputs!$L$15:$L$25))/12),0)</f>
        <v>0</v>
      </c>
      <c r="AY37" s="383" t="n">
        <f aca="false">IFERROR(AX37*(1+INDEX(Inputs!$P$15:$P$25,MATCH('Cash Flows - Strike'!AY$2,Inputs!$L$15:$L$25))/12),0)</f>
        <v>0</v>
      </c>
      <c r="AZ37" s="383" t="n">
        <f aca="false">IFERROR(AY37*(1+INDEX(Inputs!$P$15:$P$25,MATCH('Cash Flows - Strike'!AZ$2,Inputs!$L$15:$L$25))/12),0)</f>
        <v>0</v>
      </c>
      <c r="BA37" s="383" t="n">
        <f aca="false">IFERROR(AZ37*(1+INDEX(Inputs!$P$15:$P$25,MATCH('Cash Flows - Strike'!BA$2,Inputs!$L$15:$L$25))/12),0)</f>
        <v>0</v>
      </c>
      <c r="BB37" s="383" t="n">
        <f aca="false">IFERROR(BA37*(1+INDEX(Inputs!$P$15:$P$25,MATCH('Cash Flows - Strike'!BB$2,Inputs!$L$15:$L$25))/12),0)</f>
        <v>0</v>
      </c>
      <c r="BC37" s="383" t="n">
        <f aca="false">IFERROR(BB37*(1+INDEX(Inputs!$P$15:$P$25,MATCH('Cash Flows - Strike'!BC$2,Inputs!$L$15:$L$25))/12),0)</f>
        <v>0</v>
      </c>
      <c r="BD37" s="383" t="n">
        <f aca="false">IFERROR(BC37*(1+INDEX(Inputs!$P$15:$P$25,MATCH('Cash Flows - Strike'!BD$2,Inputs!$L$15:$L$25))/12),0)</f>
        <v>0</v>
      </c>
      <c r="BE37" s="383" t="n">
        <f aca="false">IFERROR(BD37*(1+INDEX(Inputs!$P$15:$P$25,MATCH('Cash Flows - Strike'!BE$2,Inputs!$L$15:$L$25))/12),0)</f>
        <v>0</v>
      </c>
      <c r="BF37" s="383" t="n">
        <f aca="false">IFERROR(BE37*(1+INDEX(Inputs!$P$15:$P$25,MATCH('Cash Flows - Strike'!BF$2,Inputs!$L$15:$L$25))/12),0)</f>
        <v>0</v>
      </c>
      <c r="BG37" s="383" t="n">
        <f aca="false">IFERROR(BF37*(1+INDEX(Inputs!$P$15:$P$25,MATCH('Cash Flows - Strike'!BG$2,Inputs!$L$15:$L$25))/12),0)</f>
        <v>0</v>
      </c>
      <c r="BH37" s="383" t="n">
        <f aca="false">IFERROR(BG37*(1+INDEX(Inputs!$P$15:$P$25,MATCH('Cash Flows - Strike'!BH$2,Inputs!$L$15:$L$25))/12),0)</f>
        <v>0</v>
      </c>
      <c r="BI37" s="383" t="n">
        <f aca="false">IFERROR(BH37*(1+INDEX(Inputs!$P$15:$P$25,MATCH('Cash Flows - Strike'!BI$2,Inputs!$L$15:$L$25))/12),0)</f>
        <v>0</v>
      </c>
      <c r="BJ37" s="383" t="n">
        <f aca="false">IFERROR(BI37*(1+INDEX(Inputs!$P$15:$P$25,MATCH('Cash Flows - Strike'!BJ$2,Inputs!$L$15:$L$25))/12),0)</f>
        <v>0</v>
      </c>
      <c r="BK37" s="383" t="n">
        <f aca="false">IFERROR(BJ37*(1+INDEX(Inputs!$P$15:$P$25,MATCH('Cash Flows - Strike'!BK$2,Inputs!$L$15:$L$25))/12),0)</f>
        <v>0</v>
      </c>
      <c r="BL37" s="383" t="n">
        <f aca="false">IFERROR(BK37*(1+INDEX(Inputs!$P$15:$P$25,MATCH('Cash Flows - Strike'!BL$2,Inputs!$L$15:$L$25))/12),0)</f>
        <v>0</v>
      </c>
      <c r="BM37" s="383" t="n">
        <f aca="false">IFERROR(BL37*(1+INDEX(Inputs!$P$15:$P$25,MATCH('Cash Flows - Strike'!BM$2,Inputs!$L$15:$L$25))/12),0)</f>
        <v>0</v>
      </c>
      <c r="BN37" s="383" t="n">
        <f aca="false">IFERROR(BM37*(1+INDEX(Inputs!$P$15:$P$25,MATCH('Cash Flows - Strike'!BN$2,Inputs!$L$15:$L$25))/12),0)</f>
        <v>0</v>
      </c>
      <c r="BO37" s="383" t="n">
        <f aca="false">IFERROR(BN37*(1+INDEX(Inputs!$P$15:$P$25,MATCH('Cash Flows - Strike'!BO$2,Inputs!$L$15:$L$25))/12),0)</f>
        <v>0</v>
      </c>
      <c r="BP37" s="383" t="n">
        <f aca="false">IFERROR(BO37*(1+INDEX(Inputs!$P$15:$P$25,MATCH('Cash Flows - Strike'!BP$2,Inputs!$L$15:$L$25))/12),0)</f>
        <v>0</v>
      </c>
      <c r="BQ37" s="383" t="n">
        <f aca="false">IFERROR(BP37*(1+INDEX(Inputs!$P$15:$P$25,MATCH('Cash Flows - Strike'!BQ$2,Inputs!$L$15:$L$25))/12),0)</f>
        <v>0</v>
      </c>
      <c r="BR37" s="383" t="n">
        <f aca="false">IFERROR(BQ37*(1+INDEX(Inputs!$P$15:$P$25,MATCH('Cash Flows - Strike'!BR$2,Inputs!$L$15:$L$25))/12),0)</f>
        <v>0</v>
      </c>
      <c r="BS37" s="383" t="n">
        <f aca="false">IFERROR(BR37*(1+INDEX(Inputs!$P$15:$P$25,MATCH('Cash Flows - Strike'!BS$2,Inputs!$L$15:$L$25))/12),0)</f>
        <v>0</v>
      </c>
      <c r="BT37" s="383" t="n">
        <f aca="false">IFERROR(BS37*(1+INDEX(Inputs!$P$15:$P$25,MATCH('Cash Flows - Strike'!BT$2,Inputs!$L$15:$L$25))/12),0)</f>
        <v>0</v>
      </c>
      <c r="BU37" s="383" t="n">
        <f aca="false">IFERROR(BT37*(1+INDEX(Inputs!$P$15:$P$25,MATCH('Cash Flows - Strike'!BU$2,Inputs!$L$15:$L$25))/12),0)</f>
        <v>0</v>
      </c>
      <c r="BV37" s="383" t="n">
        <f aca="false">IFERROR(BU37*(1+INDEX(Inputs!$P$15:$P$25,MATCH('Cash Flows - Strike'!BV$2,Inputs!$L$15:$L$25))/12),0)</f>
        <v>0</v>
      </c>
      <c r="BW37" s="383" t="n">
        <f aca="false">IFERROR(BV37*(1+INDEX(Inputs!$P$15:$P$25,MATCH('Cash Flows - Strike'!BW$2,Inputs!$L$15:$L$25))/12),0)</f>
        <v>0</v>
      </c>
      <c r="BX37" s="383" t="n">
        <f aca="false">IFERROR(BW37*(1+INDEX(Inputs!$P$15:$P$25,MATCH('Cash Flows - Strike'!BX$2,Inputs!$L$15:$L$25))/12),0)</f>
        <v>0</v>
      </c>
      <c r="BY37" s="383" t="n">
        <f aca="false">IFERROR(BX37*(1+INDEX(Inputs!$P$15:$P$25,MATCH('Cash Flows - Strike'!BY$2,Inputs!$L$15:$L$25))/12),0)</f>
        <v>0</v>
      </c>
      <c r="BZ37" s="383" t="n">
        <f aca="false">IFERROR(BY37*(1+INDEX(Inputs!$P$15:$P$25,MATCH('Cash Flows - Strike'!BZ$2,Inputs!$L$15:$L$25))/12),0)</f>
        <v>0</v>
      </c>
      <c r="CA37" s="383" t="n">
        <f aca="false">IFERROR(BZ37*(1+INDEX(Inputs!$P$15:$P$25,MATCH('Cash Flows - Strike'!CA$2,Inputs!$L$15:$L$25))/12),0)</f>
        <v>0</v>
      </c>
      <c r="CB37" s="383" t="n">
        <f aca="false">IFERROR(CA37*(1+INDEX(Inputs!$P$15:$P$25,MATCH('Cash Flows - Strike'!CB$2,Inputs!$L$15:$L$25))/12),0)</f>
        <v>0</v>
      </c>
      <c r="CC37" s="383" t="n">
        <f aca="false">IFERROR(CB37*(1+INDEX(Inputs!$P$15:$P$25,MATCH('Cash Flows - Strike'!CC$2,Inputs!$L$15:$L$25))/12),0)</f>
        <v>0</v>
      </c>
      <c r="CD37" s="383" t="n">
        <f aca="false">IFERROR(CC37*(1+INDEX(Inputs!$P$15:$P$25,MATCH('Cash Flows - Strike'!CD$2,Inputs!$L$15:$L$25))/12),0)</f>
        <v>0</v>
      </c>
      <c r="CE37" s="383" t="n">
        <f aca="false">IFERROR(CD37*(1+INDEX(Inputs!$P$15:$P$25,MATCH('Cash Flows - Strike'!CE$2,Inputs!$L$15:$L$25))/12),0)</f>
        <v>0</v>
      </c>
      <c r="CF37" s="383" t="n">
        <f aca="false">IFERROR(CE37*(1+INDEX(Inputs!$P$15:$P$25,MATCH('Cash Flows - Strike'!CF$2,Inputs!$L$15:$L$25))/12),0)</f>
        <v>0</v>
      </c>
      <c r="CG37" s="383" t="n">
        <f aca="false">IFERROR(CF37*(1+INDEX(Inputs!$P$15:$P$25,MATCH('Cash Flows - Strike'!CG$2,Inputs!$L$15:$L$25))/12),0)</f>
        <v>0</v>
      </c>
      <c r="CH37" s="383" t="n">
        <f aca="false">IFERROR(CG37*(1+INDEX(Inputs!$P$15:$P$25,MATCH('Cash Flows - Strike'!CH$2,Inputs!$L$15:$L$25))/12),0)</f>
        <v>0</v>
      </c>
      <c r="CI37" s="383" t="n">
        <f aca="false">IFERROR(CH37*(1+INDEX(Inputs!$P$15:$P$25,MATCH('Cash Flows - Strike'!CI$2,Inputs!$L$15:$L$25))/12),0)</f>
        <v>0</v>
      </c>
      <c r="CJ37" s="383" t="n">
        <f aca="false">IFERROR(CI37*(1+INDEX(Inputs!$P$15:$P$25,MATCH('Cash Flows - Strike'!CJ$2,Inputs!$L$15:$L$25))/12),0)</f>
        <v>0</v>
      </c>
      <c r="CK37" s="383" t="n">
        <f aca="false">IFERROR(CJ37*(1+INDEX(Inputs!$P$15:$P$25,MATCH('Cash Flows - Strike'!CK$2,Inputs!$L$15:$L$25))/12),0)</f>
        <v>0</v>
      </c>
      <c r="CL37" s="383" t="n">
        <f aca="false">IFERROR(CK37*(1+INDEX(Inputs!$P$15:$P$25,MATCH('Cash Flows - Strike'!CL$2,Inputs!$L$15:$L$25))/12),0)</f>
        <v>0</v>
      </c>
      <c r="CM37" s="383" t="n">
        <f aca="false">IFERROR(CL37*(1+INDEX(Inputs!$P$15:$P$25,MATCH('Cash Flows - Strike'!CM$2,Inputs!$L$15:$L$25))/12),0)</f>
        <v>0</v>
      </c>
      <c r="CN37" s="383" t="n">
        <f aca="false">IFERROR(CM37*(1+INDEX(Inputs!$P$15:$P$25,MATCH('Cash Flows - Strike'!CN$2,Inputs!$L$15:$L$25))/12),0)</f>
        <v>0</v>
      </c>
      <c r="CO37" s="383" t="n">
        <f aca="false">IFERROR(CN37*(1+INDEX(Inputs!$P$15:$P$25,MATCH('Cash Flows - Strike'!CO$2,Inputs!$L$15:$L$25))/12),0)</f>
        <v>0</v>
      </c>
      <c r="CP37" s="383" t="n">
        <f aca="false">IFERROR(CO37*(1+INDEX(Inputs!$P$15:$P$25,MATCH('Cash Flows - Strike'!CP$2,Inputs!$L$15:$L$25))/12),0)</f>
        <v>0</v>
      </c>
      <c r="CQ37" s="383" t="n">
        <f aca="false">IFERROR(CP37*(1+INDEX(Inputs!$P$15:$P$25,MATCH('Cash Flows - Strike'!CQ$2,Inputs!$L$15:$L$25))/12),0)</f>
        <v>0</v>
      </c>
      <c r="CR37" s="383" t="n">
        <f aca="false">IFERROR(CQ37*(1+INDEX(Inputs!$P$15:$P$25,MATCH('Cash Flows - Strike'!CR$2,Inputs!$L$15:$L$25))/12),0)</f>
        <v>0</v>
      </c>
      <c r="CS37" s="383" t="n">
        <f aca="false">IFERROR(CR37*(1+INDEX(Inputs!$P$15:$P$25,MATCH('Cash Flows - Strike'!CS$2,Inputs!$L$15:$L$25))/12),0)</f>
        <v>0</v>
      </c>
      <c r="CT37" s="383" t="n">
        <f aca="false">IFERROR(CS37*(1+INDEX(Inputs!$P$15:$P$25,MATCH('Cash Flows - Strike'!CT$2,Inputs!$L$15:$L$25))/12),0)</f>
        <v>0</v>
      </c>
      <c r="CU37" s="383" t="n">
        <f aca="false">IFERROR(CT37*(1+INDEX(Inputs!$P$15:$P$25,MATCH('Cash Flows - Strike'!CU$2,Inputs!$L$15:$L$25))/12),0)</f>
        <v>0</v>
      </c>
      <c r="CV37" s="383" t="n">
        <f aca="false">IFERROR(CU37*(1+INDEX(Inputs!$P$15:$P$25,MATCH('Cash Flows - Strike'!CV$2,Inputs!$L$15:$L$25))/12),0)</f>
        <v>0</v>
      </c>
      <c r="CW37" s="383" t="n">
        <f aca="false">IFERROR(CV37*(1+INDEX(Inputs!$P$15:$P$25,MATCH('Cash Flows - Strike'!CW$2,Inputs!$L$15:$L$25))/12),0)</f>
        <v>0</v>
      </c>
      <c r="CX37" s="383" t="n">
        <f aca="false">IFERROR(CW37*(1+INDEX(Inputs!$P$15:$P$25,MATCH('Cash Flows - Strike'!CX$2,Inputs!$L$15:$L$25))/12),0)</f>
        <v>0</v>
      </c>
      <c r="CY37" s="383" t="n">
        <f aca="false">IFERROR(CX37*(1+INDEX(Inputs!$P$15:$P$25,MATCH('Cash Flows - Strike'!CY$2,Inputs!$L$15:$L$25))/12),0)</f>
        <v>0</v>
      </c>
      <c r="CZ37" s="383" t="n">
        <f aca="false">IFERROR(CY37*(1+INDEX(Inputs!$P$15:$P$25,MATCH('Cash Flows - Strike'!CZ$2,Inputs!$L$15:$L$25))/12),0)</f>
        <v>0</v>
      </c>
      <c r="DA37" s="383" t="n">
        <f aca="false">IFERROR(CZ37*(1+INDEX(Inputs!$P$15:$P$25,MATCH('Cash Flows - Strike'!DA$2,Inputs!$L$15:$L$25))/12),0)</f>
        <v>0</v>
      </c>
      <c r="DB37" s="383" t="n">
        <f aca="false">IFERROR(DA37*(1+INDEX(Inputs!$P$15:$P$25,MATCH('Cash Flows - Strike'!DB$2,Inputs!$L$15:$L$25))/12),0)</f>
        <v>0</v>
      </c>
      <c r="DC37" s="383" t="n">
        <f aca="false">IFERROR(DB37*(1+INDEX(Inputs!$P$15:$P$25,MATCH('Cash Flows - Strike'!DC$2,Inputs!$L$15:$L$25))/12),0)</f>
        <v>0</v>
      </c>
      <c r="DD37" s="383" t="n">
        <f aca="false">IFERROR(DC37*(1+INDEX(Inputs!$P$15:$P$25,MATCH('Cash Flows - Strike'!DD$2,Inputs!$L$15:$L$25))/12),0)</f>
        <v>0</v>
      </c>
      <c r="DE37" s="383" t="n">
        <f aca="false">IFERROR(DD37*(1+INDEX(Inputs!$P$15:$P$25,MATCH('Cash Flows - Strike'!DE$2,Inputs!$L$15:$L$25))/12),0)</f>
        <v>0</v>
      </c>
      <c r="DF37" s="383" t="n">
        <f aca="false">IFERROR(DE37*(1+INDEX(Inputs!$P$15:$P$25,MATCH('Cash Flows - Strike'!DF$2,Inputs!$L$15:$L$25))/12),0)</f>
        <v>0</v>
      </c>
      <c r="DG37" s="383" t="n">
        <f aca="false">IFERROR(DF37*(1+INDEX(Inputs!$P$15:$P$25,MATCH('Cash Flows - Strike'!DG$2,Inputs!$L$15:$L$25))/12),0)</f>
        <v>0</v>
      </c>
      <c r="DH37" s="383" t="n">
        <f aca="false">IFERROR(DG37*(1+INDEX(Inputs!$P$15:$P$25,MATCH('Cash Flows - Strike'!DH$2,Inputs!$L$15:$L$25))/12),0)</f>
        <v>0</v>
      </c>
      <c r="DI37" s="383" t="n">
        <f aca="false">IFERROR(DH37*(1+INDEX(Inputs!$P$15:$P$25,MATCH('Cash Flows - Strike'!DI$2,Inputs!$L$15:$L$25))/12),0)</f>
        <v>0</v>
      </c>
      <c r="DJ37" s="383" t="n">
        <f aca="false">IFERROR(DI37*(1+INDEX(Inputs!$P$15:$P$25,MATCH('Cash Flows - Strike'!DJ$2,Inputs!$L$15:$L$25))/12),0)</f>
        <v>0</v>
      </c>
      <c r="DK37" s="383" t="n">
        <f aca="false">IFERROR(DJ37*(1+INDEX(Inputs!$P$15:$P$25,MATCH('Cash Flows - Strike'!DK$2,Inputs!$L$15:$L$25))/12),0)</f>
        <v>0</v>
      </c>
      <c r="DL37" s="383" t="n">
        <f aca="false">IFERROR(DK37*(1+INDEX(Inputs!$P$15:$P$25,MATCH('Cash Flows - Strike'!DL$2,Inputs!$L$15:$L$25))/12),0)</f>
        <v>0</v>
      </c>
      <c r="DM37" s="383" t="n">
        <f aca="false">IFERROR(DL37*(1+INDEX(Inputs!$P$15:$P$25,MATCH('Cash Flows - Strike'!DM$2,Inputs!$L$15:$L$25))/12),0)</f>
        <v>0</v>
      </c>
      <c r="DN37" s="383" t="n">
        <f aca="false">IFERROR(DM37*(1+INDEX(Inputs!$P$15:$P$25,MATCH('Cash Flows - Strike'!DN$2,Inputs!$L$15:$L$25))/12),0)</f>
        <v>0</v>
      </c>
      <c r="DO37" s="383" t="n">
        <f aca="false">IFERROR(DN37*(1+INDEX(Inputs!$P$15:$P$25,MATCH('Cash Flows - Strike'!DO$2,Inputs!$L$15:$L$25))/12),0)</f>
        <v>0</v>
      </c>
      <c r="DP37" s="383" t="n">
        <f aca="false">IFERROR(DO37*(1+INDEX(Inputs!$P$15:$P$25,MATCH('Cash Flows - Strike'!DP$2,Inputs!$L$15:$L$25))/12),0)</f>
        <v>0</v>
      </c>
      <c r="DQ37" s="383" t="n">
        <f aca="false">IFERROR(DP37*(1+INDEX(Inputs!$P$15:$P$25,MATCH('Cash Flows - Strike'!DQ$2,Inputs!$L$15:$L$25))/12),0)</f>
        <v>0</v>
      </c>
      <c r="DR37" s="383" t="n">
        <f aca="false">IFERROR(DQ37*(1+INDEX(Inputs!$P$15:$P$25,MATCH('Cash Flows - Strike'!DR$2,Inputs!$L$15:$L$25))/12),0)</f>
        <v>0</v>
      </c>
      <c r="DS37" s="383" t="n">
        <f aca="false">IFERROR(DR37*(1+INDEX(Inputs!$P$15:$P$25,MATCH('Cash Flows - Strike'!DS$2,Inputs!$L$15:$L$25))/12),0)</f>
        <v>0</v>
      </c>
      <c r="DT37" s="383" t="n">
        <f aca="false">IFERROR(DS37*(1+INDEX(Inputs!$P$15:$P$25,MATCH('Cash Flows - Strike'!DT$2,Inputs!$L$15:$L$25))/12),0)</f>
        <v>0</v>
      </c>
      <c r="DU37" s="383" t="n">
        <f aca="false">IFERROR(DT37*(1+INDEX(Inputs!$P$15:$P$25,MATCH('Cash Flows - Strike'!DU$2,Inputs!$L$15:$L$25))/12),0)</f>
        <v>0</v>
      </c>
      <c r="DV37" s="383" t="n">
        <f aca="false">IFERROR(DU37*(1+INDEX(Inputs!$P$15:$P$25,MATCH('Cash Flows - Strike'!DV$2,Inputs!$L$15:$L$25))/12),0)</f>
        <v>0</v>
      </c>
      <c r="DW37" s="383" t="n">
        <f aca="false">IFERROR(DV37*(1+INDEX(Inputs!$P$15:$P$25,MATCH('Cash Flows - Strike'!DW$2,Inputs!$L$15:$L$25))/12),0)</f>
        <v>0</v>
      </c>
      <c r="DX37" s="383" t="n">
        <f aca="false">IFERROR(DW37*(1+INDEX(Inputs!$P$15:$P$25,MATCH('Cash Flows - Strike'!DX$2,Inputs!$L$15:$L$25))/12),0)</f>
        <v>0</v>
      </c>
      <c r="DY37" s="383" t="n">
        <f aca="false">IFERROR(DX37*(1+INDEX(Inputs!$P$15:$P$25,MATCH('Cash Flows - Strike'!DY$2,Inputs!$L$15:$L$25))/12),0)</f>
        <v>0</v>
      </c>
      <c r="DZ37" s="383" t="n">
        <f aca="false">IFERROR(DY37*(1+INDEX(Inputs!$P$15:$P$25,MATCH('Cash Flows - Strike'!DZ$2,Inputs!$L$15:$L$25))/12),0)</f>
        <v>0</v>
      </c>
      <c r="EA37" s="383" t="n">
        <f aca="false">IFERROR(DZ37*(1+INDEX(Inputs!$P$15:$P$25,MATCH('Cash Flows - Strike'!EA$2,Inputs!$L$15:$L$25))/12),0)</f>
        <v>0</v>
      </c>
      <c r="EB37" s="383" t="n">
        <f aca="false">IFERROR(EA37*(1+INDEX(Inputs!$P$15:$P$25,MATCH('Cash Flows - Strike'!EB$2,Inputs!$L$15:$L$25))/12),0)</f>
        <v>0</v>
      </c>
      <c r="EC37" s="383" t="n">
        <f aca="false">IFERROR(EB37*(1+INDEX(Inputs!$P$15:$P$25,MATCH('Cash Flows - Strike'!EC$2,Inputs!$L$15:$L$25))/12),0)</f>
        <v>0</v>
      </c>
      <c r="ED37" s="383" t="n">
        <f aca="false">IFERROR(EC37*(1+INDEX(Inputs!$P$15:$P$25,MATCH('Cash Flows - Strike'!ED$2,Inputs!$L$15:$L$25))/12),0)</f>
        <v>0</v>
      </c>
      <c r="EE37" s="383" t="n">
        <f aca="false">IFERROR(ED37*(1+INDEX(Inputs!$P$15:$P$25,MATCH('Cash Flows - Strike'!EE$2,Inputs!$L$15:$L$25))/12),0)</f>
        <v>0</v>
      </c>
      <c r="EF37" s="383" t="n">
        <f aca="false">IFERROR(EE37*(1+INDEX(Inputs!$P$15:$P$25,MATCH('Cash Flows - Strike'!EF$2,Inputs!$L$15:$L$25))/12),0)</f>
        <v>0</v>
      </c>
      <c r="EG37" s="383" t="n">
        <f aca="false">IFERROR(EF37*(1+INDEX(Inputs!$P$15:$P$25,MATCH('Cash Flows - Strike'!EG$2,Inputs!$L$15:$L$25))/12),0)</f>
        <v>0</v>
      </c>
      <c r="EH37" s="383" t="n">
        <f aca="false">IFERROR(EG37*(1+INDEX(Inputs!$P$15:$P$25,MATCH('Cash Flows - Strike'!EH$2,Inputs!$L$15:$L$25))/12),0)</f>
        <v>0</v>
      </c>
      <c r="EI37" s="383" t="n">
        <f aca="false">IFERROR(EH37*(1+INDEX(Inputs!$P$15:$P$25,MATCH('Cash Flows - Strike'!EI$2,Inputs!$L$15:$L$25))/12),0)</f>
        <v>0</v>
      </c>
      <c r="EJ37" s="383" t="n">
        <f aca="false">IFERROR(EI37*(1+INDEX(Inputs!$P$15:$P$25,MATCH('Cash Flows - Strike'!EJ$2,Inputs!$L$15:$L$25))/12),0)</f>
        <v>0</v>
      </c>
      <c r="EK37" s="383" t="n">
        <f aca="false">IFERROR(EJ37*(1+INDEX(Inputs!$P$15:$P$25,MATCH('Cash Flows - Strike'!EK$2,Inputs!$L$15:$L$25))/12),0)</f>
        <v>0</v>
      </c>
      <c r="EL37" s="383" t="n">
        <f aca="false">IFERROR(EK37*(1+INDEX(Inputs!$P$15:$P$25,MATCH('Cash Flows - Strike'!EL$2,Inputs!$L$15:$L$25))/12),0)</f>
        <v>0</v>
      </c>
      <c r="EM37" s="383" t="n">
        <f aca="false">IFERROR(EL37*(1+INDEX(Inputs!$P$15:$P$25,MATCH('Cash Flows - Strike'!EM$2,Inputs!$L$15:$L$25))/12),0)</f>
        <v>0</v>
      </c>
      <c r="EN37" s="383" t="n">
        <f aca="false">IFERROR(EM37*(1+INDEX(Inputs!$P$15:$P$25,MATCH('Cash Flows - Strike'!EN$2,Inputs!$L$15:$L$25))/12),0)</f>
        <v>0</v>
      </c>
      <c r="EO37" s="383" t="n">
        <f aca="false">IFERROR(EN37*(1+INDEX(Inputs!$P$15:$P$25,MATCH('Cash Flows - Strike'!EO$2,Inputs!$L$15:$L$25))/12),0)</f>
        <v>0</v>
      </c>
      <c r="EP37" s="383" t="n">
        <f aca="false">IFERROR(EO37*(1+INDEX(Inputs!$P$15:$P$25,MATCH('Cash Flows - Strike'!EP$2,Inputs!$L$15:$L$25))/12),0)</f>
        <v>0</v>
      </c>
      <c r="EQ37" s="383" t="n">
        <f aca="false">IFERROR(EP37*(1+INDEX(Inputs!$P$15:$P$25,MATCH('Cash Flows - Strike'!EQ$2,Inputs!$L$15:$L$25))/12),0)</f>
        <v>0</v>
      </c>
      <c r="ER37" s="383" t="n">
        <f aca="false">IFERROR(EQ37*(1+INDEX(Inputs!$P$15:$P$25,MATCH('Cash Flows - Strike'!ER$2,Inputs!$L$15:$L$25))/12),0)</f>
        <v>0</v>
      </c>
      <c r="ES37" s="383" t="n">
        <f aca="false">IFERROR(ER37*(1+INDEX(Inputs!$P$15:$P$25,MATCH('Cash Flows - Strike'!ES$2,Inputs!$L$15:$L$25))/12),0)</f>
        <v>0</v>
      </c>
      <c r="ET37" s="383" t="n">
        <f aca="false">IFERROR(ES37*(1+INDEX(Inputs!$P$15:$P$25,MATCH('Cash Flows - Strike'!ET$2,Inputs!$L$15:$L$25))/12),0)</f>
        <v>0</v>
      </c>
      <c r="EU37" s="383" t="n">
        <f aca="false">IFERROR(ET37*(1+INDEX(Inputs!$P$15:$P$25,MATCH('Cash Flows - Strike'!EU$2,Inputs!$L$15:$L$25))/12),0)</f>
        <v>0</v>
      </c>
      <c r="EV37" s="383" t="n">
        <f aca="false">IFERROR(EU37*(1+INDEX(Inputs!$P$15:$P$25,MATCH('Cash Flows - Strike'!EV$2,Inputs!$L$15:$L$25))/12),0)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Strike'!V$2,Inputs!$L$15:$L$25))/12),0)</f>
        <v>0</v>
      </c>
      <c r="W38" s="383" t="n">
        <f aca="false">IFERROR(V38*(1+INDEX(Inputs!$P$15:$P$25,MATCH('Cash Flows - Strike'!W$2,Inputs!$L$15:$L$25))/12),0)</f>
        <v>0</v>
      </c>
      <c r="X38" s="383" t="n">
        <f aca="false">IFERROR(W38*(1+INDEX(Inputs!$P$15:$P$25,MATCH('Cash Flows - Strike'!X$2,Inputs!$L$15:$L$25))/12),0)</f>
        <v>0</v>
      </c>
      <c r="Y38" s="383" t="n">
        <f aca="false">IFERROR(X38*(1+INDEX(Inputs!$P$15:$P$25,MATCH('Cash Flows - Strike'!Y$2,Inputs!$L$15:$L$25))/12),0)</f>
        <v>0</v>
      </c>
      <c r="Z38" s="383" t="n">
        <f aca="false">IFERROR(Y38*(1+INDEX(Inputs!$P$15:$P$25,MATCH('Cash Flows - Strike'!Z$2,Inputs!$L$15:$L$25))/12),0)</f>
        <v>0</v>
      </c>
      <c r="AA38" s="383" t="n">
        <f aca="false">IFERROR(Z38*(1+INDEX(Inputs!$P$15:$P$25,MATCH('Cash Flows - Strike'!AA$2,Inputs!$L$15:$L$25))/12),0)</f>
        <v>0</v>
      </c>
      <c r="AB38" s="383" t="n">
        <f aca="false">IFERROR(AA38*(1+INDEX(Inputs!$P$15:$P$25,MATCH('Cash Flows - Strike'!AB$2,Inputs!$L$15:$L$25))/12),0)</f>
        <v>0</v>
      </c>
      <c r="AC38" s="383" t="n">
        <f aca="false">IFERROR(AB38*(1+INDEX(Inputs!$P$15:$P$25,MATCH('Cash Flows - Strike'!AC$2,Inputs!$L$15:$L$25))/12),0)</f>
        <v>0</v>
      </c>
      <c r="AD38" s="383" t="n">
        <f aca="false">IFERROR(AC38*(1+INDEX(Inputs!$P$15:$P$25,MATCH('Cash Flows - Strike'!AD$2,Inputs!$L$15:$L$25))/12),0)</f>
        <v>0</v>
      </c>
      <c r="AE38" s="383" t="n">
        <f aca="false">IFERROR(AD38*(1+INDEX(Inputs!$P$15:$P$25,MATCH('Cash Flows - Strike'!AE$2,Inputs!$L$15:$L$25))/12),0)</f>
        <v>0</v>
      </c>
      <c r="AF38" s="383" t="n">
        <f aca="false">IFERROR(AE38*(1+INDEX(Inputs!$P$15:$P$25,MATCH('Cash Flows - Strike'!AF$2,Inputs!$L$15:$L$25))/12),0)</f>
        <v>0</v>
      </c>
      <c r="AG38" s="383" t="n">
        <f aca="false">IFERROR(AF38*(1+INDEX(Inputs!$P$15:$P$25,MATCH('Cash Flows - Strike'!AG$2,Inputs!$L$15:$L$25))/12),0)</f>
        <v>0</v>
      </c>
      <c r="AH38" s="383" t="n">
        <f aca="false">IFERROR(AG38*(1+INDEX(Inputs!$P$15:$P$25,MATCH('Cash Flows - Strike'!AH$2,Inputs!$L$15:$L$25))/12),0)</f>
        <v>0</v>
      </c>
      <c r="AI38" s="383" t="n">
        <f aca="false">IFERROR(AH38*(1+INDEX(Inputs!$P$15:$P$25,MATCH('Cash Flows - Strike'!AI$2,Inputs!$L$15:$L$25))/12),0)</f>
        <v>0</v>
      </c>
      <c r="AJ38" s="383" t="n">
        <f aca="false">IFERROR(AI38*(1+INDEX(Inputs!$P$15:$P$25,MATCH('Cash Flows - Strike'!AJ$2,Inputs!$L$15:$L$25))/12),0)</f>
        <v>0</v>
      </c>
      <c r="AK38" s="383" t="n">
        <f aca="false">IFERROR(AJ38*(1+INDEX(Inputs!$P$15:$P$25,MATCH('Cash Flows - Strike'!AK$2,Inputs!$L$15:$L$25))/12),0)</f>
        <v>0</v>
      </c>
      <c r="AL38" s="383" t="n">
        <f aca="false">IFERROR(AK38*(1+INDEX(Inputs!$P$15:$P$25,MATCH('Cash Flows - Strike'!AL$2,Inputs!$L$15:$L$25))/12),0)</f>
        <v>0</v>
      </c>
      <c r="AM38" s="383" t="n">
        <f aca="false">IFERROR(AL38*(1+INDEX(Inputs!$P$15:$P$25,MATCH('Cash Flows - Strike'!AM$2,Inputs!$L$15:$L$25))/12),0)</f>
        <v>0</v>
      </c>
      <c r="AN38" s="383" t="n">
        <f aca="false">IFERROR(AM38*(1+INDEX(Inputs!$P$15:$P$25,MATCH('Cash Flows - Strike'!AN$2,Inputs!$L$15:$L$25))/12),0)</f>
        <v>0</v>
      </c>
      <c r="AO38" s="383" t="n">
        <f aca="false">IFERROR(AN38*(1+INDEX(Inputs!$P$15:$P$25,MATCH('Cash Flows - Strike'!AO$2,Inputs!$L$15:$L$25))/12),0)</f>
        <v>0</v>
      </c>
      <c r="AP38" s="383" t="n">
        <f aca="false">IFERROR(AO38*(1+INDEX(Inputs!$P$15:$P$25,MATCH('Cash Flows - Strike'!AP$2,Inputs!$L$15:$L$25))/12),0)</f>
        <v>0</v>
      </c>
      <c r="AQ38" s="383" t="n">
        <f aca="false">IFERROR(AP38*(1+INDEX(Inputs!$P$15:$P$25,MATCH('Cash Flows - Strike'!AQ$2,Inputs!$L$15:$L$25))/12),0)</f>
        <v>0</v>
      </c>
      <c r="AR38" s="383" t="n">
        <f aca="false">IFERROR(AQ38*(1+INDEX(Inputs!$P$15:$P$25,MATCH('Cash Flows - Strike'!AR$2,Inputs!$L$15:$L$25))/12),0)</f>
        <v>0</v>
      </c>
      <c r="AS38" s="383" t="n">
        <f aca="false">IFERROR(AR38*(1+INDEX(Inputs!$P$15:$P$25,MATCH('Cash Flows - Strike'!AS$2,Inputs!$L$15:$L$25))/12),0)</f>
        <v>0</v>
      </c>
      <c r="AT38" s="383" t="n">
        <f aca="false">IFERROR(AS38*(1+INDEX(Inputs!$P$15:$P$25,MATCH('Cash Flows - Strike'!AT$2,Inputs!$L$15:$L$25))/12),0)</f>
        <v>0</v>
      </c>
      <c r="AU38" s="383" t="n">
        <f aca="false">IFERROR(AT38*(1+INDEX(Inputs!$P$15:$P$25,MATCH('Cash Flows - Strike'!AU$2,Inputs!$L$15:$L$25))/12),0)</f>
        <v>0</v>
      </c>
      <c r="AV38" s="383" t="n">
        <f aca="false">IFERROR(AU38*(1+INDEX(Inputs!$P$15:$P$25,MATCH('Cash Flows - Strike'!AV$2,Inputs!$L$15:$L$25))/12),0)</f>
        <v>0</v>
      </c>
      <c r="AW38" s="383" t="n">
        <f aca="false">IFERROR(AV38*(1+INDEX(Inputs!$P$15:$P$25,MATCH('Cash Flows - Strike'!AW$2,Inputs!$L$15:$L$25))/12),0)</f>
        <v>0</v>
      </c>
      <c r="AX38" s="383" t="n">
        <f aca="false">IFERROR(AW38*(1+INDEX(Inputs!$P$15:$P$25,MATCH('Cash Flows - Strike'!AX$2,Inputs!$L$15:$L$25))/12),0)</f>
        <v>0</v>
      </c>
      <c r="AY38" s="383" t="n">
        <f aca="false">IFERROR(AX38*(1+INDEX(Inputs!$P$15:$P$25,MATCH('Cash Flows - Strike'!AY$2,Inputs!$L$15:$L$25))/12),0)</f>
        <v>0</v>
      </c>
      <c r="AZ38" s="383" t="n">
        <f aca="false">IFERROR(AY38*(1+INDEX(Inputs!$P$15:$P$25,MATCH('Cash Flows - Strike'!AZ$2,Inputs!$L$15:$L$25))/12),0)</f>
        <v>0</v>
      </c>
      <c r="BA38" s="383" t="n">
        <f aca="false">IFERROR(AZ38*(1+INDEX(Inputs!$P$15:$P$25,MATCH('Cash Flows - Strike'!BA$2,Inputs!$L$15:$L$25))/12),0)</f>
        <v>0</v>
      </c>
      <c r="BB38" s="383" t="n">
        <f aca="false">IFERROR(BA38*(1+INDEX(Inputs!$P$15:$P$25,MATCH('Cash Flows - Strike'!BB$2,Inputs!$L$15:$L$25))/12),0)</f>
        <v>0</v>
      </c>
      <c r="BC38" s="383" t="n">
        <f aca="false">IFERROR(BB38*(1+INDEX(Inputs!$P$15:$P$25,MATCH('Cash Flows - Strike'!BC$2,Inputs!$L$15:$L$25))/12),0)</f>
        <v>0</v>
      </c>
      <c r="BD38" s="383" t="n">
        <f aca="false">IFERROR(BC38*(1+INDEX(Inputs!$P$15:$P$25,MATCH('Cash Flows - Strike'!BD$2,Inputs!$L$15:$L$25))/12),0)</f>
        <v>0</v>
      </c>
      <c r="BE38" s="383" t="n">
        <f aca="false">IFERROR(BD38*(1+INDEX(Inputs!$P$15:$P$25,MATCH('Cash Flows - Strike'!BE$2,Inputs!$L$15:$L$25))/12),0)</f>
        <v>0</v>
      </c>
      <c r="BF38" s="383" t="n">
        <f aca="false">IFERROR(BE38*(1+INDEX(Inputs!$P$15:$P$25,MATCH('Cash Flows - Strike'!BF$2,Inputs!$L$15:$L$25))/12),0)</f>
        <v>0</v>
      </c>
      <c r="BG38" s="383" t="n">
        <f aca="false">IFERROR(BF38*(1+INDEX(Inputs!$P$15:$P$25,MATCH('Cash Flows - Strike'!BG$2,Inputs!$L$15:$L$25))/12),0)</f>
        <v>0</v>
      </c>
      <c r="BH38" s="383" t="n">
        <f aca="false">IFERROR(BG38*(1+INDEX(Inputs!$P$15:$P$25,MATCH('Cash Flows - Strike'!BH$2,Inputs!$L$15:$L$25))/12),0)</f>
        <v>0</v>
      </c>
      <c r="BI38" s="383" t="n">
        <f aca="false">IFERROR(BH38*(1+INDEX(Inputs!$P$15:$P$25,MATCH('Cash Flows - Strike'!BI$2,Inputs!$L$15:$L$25))/12),0)</f>
        <v>0</v>
      </c>
      <c r="BJ38" s="383" t="n">
        <f aca="false">IFERROR(BI38*(1+INDEX(Inputs!$P$15:$P$25,MATCH('Cash Flows - Strike'!BJ$2,Inputs!$L$15:$L$25))/12),0)</f>
        <v>0</v>
      </c>
      <c r="BK38" s="383" t="n">
        <f aca="false">IFERROR(BJ38*(1+INDEX(Inputs!$P$15:$P$25,MATCH('Cash Flows - Strike'!BK$2,Inputs!$L$15:$L$25))/12),0)</f>
        <v>0</v>
      </c>
      <c r="BL38" s="383" t="n">
        <f aca="false">IFERROR(BK38*(1+INDEX(Inputs!$P$15:$P$25,MATCH('Cash Flows - Strike'!BL$2,Inputs!$L$15:$L$25))/12),0)</f>
        <v>0</v>
      </c>
      <c r="BM38" s="383" t="n">
        <f aca="false">IFERROR(BL38*(1+INDEX(Inputs!$P$15:$P$25,MATCH('Cash Flows - Strike'!BM$2,Inputs!$L$15:$L$25))/12),0)</f>
        <v>0</v>
      </c>
      <c r="BN38" s="383" t="n">
        <f aca="false">IFERROR(BM38*(1+INDEX(Inputs!$P$15:$P$25,MATCH('Cash Flows - Strike'!BN$2,Inputs!$L$15:$L$25))/12),0)</f>
        <v>0</v>
      </c>
      <c r="BO38" s="383" t="n">
        <f aca="false">IFERROR(BN38*(1+INDEX(Inputs!$P$15:$P$25,MATCH('Cash Flows - Strike'!BO$2,Inputs!$L$15:$L$25))/12),0)</f>
        <v>0</v>
      </c>
      <c r="BP38" s="383" t="n">
        <f aca="false">IFERROR(BO38*(1+INDEX(Inputs!$P$15:$P$25,MATCH('Cash Flows - Strike'!BP$2,Inputs!$L$15:$L$25))/12),0)</f>
        <v>0</v>
      </c>
      <c r="BQ38" s="383" t="n">
        <f aca="false">IFERROR(BP38*(1+INDEX(Inputs!$P$15:$P$25,MATCH('Cash Flows - Strike'!BQ$2,Inputs!$L$15:$L$25))/12),0)</f>
        <v>0</v>
      </c>
      <c r="BR38" s="383" t="n">
        <f aca="false">IFERROR(BQ38*(1+INDEX(Inputs!$P$15:$P$25,MATCH('Cash Flows - Strike'!BR$2,Inputs!$L$15:$L$25))/12),0)</f>
        <v>0</v>
      </c>
      <c r="BS38" s="383" t="n">
        <f aca="false">IFERROR(BR38*(1+INDEX(Inputs!$P$15:$P$25,MATCH('Cash Flows - Strike'!BS$2,Inputs!$L$15:$L$25))/12),0)</f>
        <v>0</v>
      </c>
      <c r="BT38" s="383" t="n">
        <f aca="false">IFERROR(BS38*(1+INDEX(Inputs!$P$15:$P$25,MATCH('Cash Flows - Strike'!BT$2,Inputs!$L$15:$L$25))/12),0)</f>
        <v>0</v>
      </c>
      <c r="BU38" s="383" t="n">
        <f aca="false">IFERROR(BT38*(1+INDEX(Inputs!$P$15:$P$25,MATCH('Cash Flows - Strike'!BU$2,Inputs!$L$15:$L$25))/12),0)</f>
        <v>0</v>
      </c>
      <c r="BV38" s="383" t="n">
        <f aca="false">IFERROR(BU38*(1+INDEX(Inputs!$P$15:$P$25,MATCH('Cash Flows - Strike'!BV$2,Inputs!$L$15:$L$25))/12),0)</f>
        <v>0</v>
      </c>
      <c r="BW38" s="383" t="n">
        <f aca="false">IFERROR(BV38*(1+INDEX(Inputs!$P$15:$P$25,MATCH('Cash Flows - Strike'!BW$2,Inputs!$L$15:$L$25))/12),0)</f>
        <v>0</v>
      </c>
      <c r="BX38" s="383" t="n">
        <f aca="false">IFERROR(BW38*(1+INDEX(Inputs!$P$15:$P$25,MATCH('Cash Flows - Strike'!BX$2,Inputs!$L$15:$L$25))/12),0)</f>
        <v>0</v>
      </c>
      <c r="BY38" s="383" t="n">
        <f aca="false">IFERROR(BX38*(1+INDEX(Inputs!$P$15:$P$25,MATCH('Cash Flows - Strike'!BY$2,Inputs!$L$15:$L$25))/12),0)</f>
        <v>0</v>
      </c>
      <c r="BZ38" s="383" t="n">
        <f aca="false">IFERROR(BY38*(1+INDEX(Inputs!$P$15:$P$25,MATCH('Cash Flows - Strike'!BZ$2,Inputs!$L$15:$L$25))/12),0)</f>
        <v>0</v>
      </c>
      <c r="CA38" s="383" t="n">
        <f aca="false">IFERROR(BZ38*(1+INDEX(Inputs!$P$15:$P$25,MATCH('Cash Flows - Strike'!CA$2,Inputs!$L$15:$L$25))/12),0)</f>
        <v>0</v>
      </c>
      <c r="CB38" s="383" t="n">
        <f aca="false">IFERROR(CA38*(1+INDEX(Inputs!$P$15:$P$25,MATCH('Cash Flows - Strike'!CB$2,Inputs!$L$15:$L$25))/12),0)</f>
        <v>0</v>
      </c>
      <c r="CC38" s="383" t="n">
        <f aca="false">IFERROR(CB38*(1+INDEX(Inputs!$P$15:$P$25,MATCH('Cash Flows - Strike'!CC$2,Inputs!$L$15:$L$25))/12),0)</f>
        <v>0</v>
      </c>
      <c r="CD38" s="383" t="n">
        <f aca="false">IFERROR(CC38*(1+INDEX(Inputs!$P$15:$P$25,MATCH('Cash Flows - Strike'!CD$2,Inputs!$L$15:$L$25))/12),0)</f>
        <v>0</v>
      </c>
      <c r="CE38" s="383" t="n">
        <f aca="false">IFERROR(CD38*(1+INDEX(Inputs!$P$15:$P$25,MATCH('Cash Flows - Strike'!CE$2,Inputs!$L$15:$L$25))/12),0)</f>
        <v>0</v>
      </c>
      <c r="CF38" s="383" t="n">
        <f aca="false">IFERROR(CE38*(1+INDEX(Inputs!$P$15:$P$25,MATCH('Cash Flows - Strike'!CF$2,Inputs!$L$15:$L$25))/12),0)</f>
        <v>0</v>
      </c>
      <c r="CG38" s="383" t="n">
        <f aca="false">IFERROR(CF38*(1+INDEX(Inputs!$P$15:$P$25,MATCH('Cash Flows - Strike'!CG$2,Inputs!$L$15:$L$25))/12),0)</f>
        <v>0</v>
      </c>
      <c r="CH38" s="383" t="n">
        <f aca="false">IFERROR(CG38*(1+INDEX(Inputs!$P$15:$P$25,MATCH('Cash Flows - Strike'!CH$2,Inputs!$L$15:$L$25))/12),0)</f>
        <v>0</v>
      </c>
      <c r="CI38" s="383" t="n">
        <f aca="false">IFERROR(CH38*(1+INDEX(Inputs!$P$15:$P$25,MATCH('Cash Flows - Strike'!CI$2,Inputs!$L$15:$L$25))/12),0)</f>
        <v>0</v>
      </c>
      <c r="CJ38" s="383" t="n">
        <f aca="false">IFERROR(CI38*(1+INDEX(Inputs!$P$15:$P$25,MATCH('Cash Flows - Strike'!CJ$2,Inputs!$L$15:$L$25))/12),0)</f>
        <v>0</v>
      </c>
      <c r="CK38" s="383" t="n">
        <f aca="false">IFERROR(CJ38*(1+INDEX(Inputs!$P$15:$P$25,MATCH('Cash Flows - Strike'!CK$2,Inputs!$L$15:$L$25))/12),0)</f>
        <v>0</v>
      </c>
      <c r="CL38" s="383" t="n">
        <f aca="false">IFERROR(CK38*(1+INDEX(Inputs!$P$15:$P$25,MATCH('Cash Flows - Strike'!CL$2,Inputs!$L$15:$L$25))/12),0)</f>
        <v>0</v>
      </c>
      <c r="CM38" s="383" t="n">
        <f aca="false">IFERROR(CL38*(1+INDEX(Inputs!$P$15:$P$25,MATCH('Cash Flows - Strike'!CM$2,Inputs!$L$15:$L$25))/12),0)</f>
        <v>0</v>
      </c>
      <c r="CN38" s="383" t="n">
        <f aca="false">IFERROR(CM38*(1+INDEX(Inputs!$P$15:$P$25,MATCH('Cash Flows - Strike'!CN$2,Inputs!$L$15:$L$25))/12),0)</f>
        <v>0</v>
      </c>
      <c r="CO38" s="383" t="n">
        <f aca="false">IFERROR(CN38*(1+INDEX(Inputs!$P$15:$P$25,MATCH('Cash Flows - Strike'!CO$2,Inputs!$L$15:$L$25))/12),0)</f>
        <v>0</v>
      </c>
      <c r="CP38" s="383" t="n">
        <f aca="false">IFERROR(CO38*(1+INDEX(Inputs!$P$15:$P$25,MATCH('Cash Flows - Strike'!CP$2,Inputs!$L$15:$L$25))/12),0)</f>
        <v>0</v>
      </c>
      <c r="CQ38" s="383" t="n">
        <f aca="false">IFERROR(CP38*(1+INDEX(Inputs!$P$15:$P$25,MATCH('Cash Flows - Strike'!CQ$2,Inputs!$L$15:$L$25))/12),0)</f>
        <v>0</v>
      </c>
      <c r="CR38" s="383" t="n">
        <f aca="false">IFERROR(CQ38*(1+INDEX(Inputs!$P$15:$P$25,MATCH('Cash Flows - Strike'!CR$2,Inputs!$L$15:$L$25))/12),0)</f>
        <v>0</v>
      </c>
      <c r="CS38" s="383" t="n">
        <f aca="false">IFERROR(CR38*(1+INDEX(Inputs!$P$15:$P$25,MATCH('Cash Flows - Strike'!CS$2,Inputs!$L$15:$L$25))/12),0)</f>
        <v>0</v>
      </c>
      <c r="CT38" s="383" t="n">
        <f aca="false">IFERROR(CS38*(1+INDEX(Inputs!$P$15:$P$25,MATCH('Cash Flows - Strike'!CT$2,Inputs!$L$15:$L$25))/12),0)</f>
        <v>0</v>
      </c>
      <c r="CU38" s="383" t="n">
        <f aca="false">IFERROR(CT38*(1+INDEX(Inputs!$P$15:$P$25,MATCH('Cash Flows - Strike'!CU$2,Inputs!$L$15:$L$25))/12),0)</f>
        <v>0</v>
      </c>
      <c r="CV38" s="383" t="n">
        <f aca="false">IFERROR(CU38*(1+INDEX(Inputs!$P$15:$P$25,MATCH('Cash Flows - Strike'!CV$2,Inputs!$L$15:$L$25))/12),0)</f>
        <v>0</v>
      </c>
      <c r="CW38" s="383" t="n">
        <f aca="false">IFERROR(CV38*(1+INDEX(Inputs!$P$15:$P$25,MATCH('Cash Flows - Strike'!CW$2,Inputs!$L$15:$L$25))/12),0)</f>
        <v>0</v>
      </c>
      <c r="CX38" s="383" t="n">
        <f aca="false">IFERROR(CW38*(1+INDEX(Inputs!$P$15:$P$25,MATCH('Cash Flows - Strike'!CX$2,Inputs!$L$15:$L$25))/12),0)</f>
        <v>0</v>
      </c>
      <c r="CY38" s="383" t="n">
        <f aca="false">IFERROR(CX38*(1+INDEX(Inputs!$P$15:$P$25,MATCH('Cash Flows - Strike'!CY$2,Inputs!$L$15:$L$25))/12),0)</f>
        <v>0</v>
      </c>
      <c r="CZ38" s="383" t="n">
        <f aca="false">IFERROR(CY38*(1+INDEX(Inputs!$P$15:$P$25,MATCH('Cash Flows - Strike'!CZ$2,Inputs!$L$15:$L$25))/12),0)</f>
        <v>0</v>
      </c>
      <c r="DA38" s="383" t="n">
        <f aca="false">IFERROR(CZ38*(1+INDEX(Inputs!$P$15:$P$25,MATCH('Cash Flows - Strike'!DA$2,Inputs!$L$15:$L$25))/12),0)</f>
        <v>0</v>
      </c>
      <c r="DB38" s="383" t="n">
        <f aca="false">IFERROR(DA38*(1+INDEX(Inputs!$P$15:$P$25,MATCH('Cash Flows - Strike'!DB$2,Inputs!$L$15:$L$25))/12),0)</f>
        <v>0</v>
      </c>
      <c r="DC38" s="383" t="n">
        <f aca="false">IFERROR(DB38*(1+INDEX(Inputs!$P$15:$P$25,MATCH('Cash Flows - Strike'!DC$2,Inputs!$L$15:$L$25))/12),0)</f>
        <v>0</v>
      </c>
      <c r="DD38" s="383" t="n">
        <f aca="false">IFERROR(DC38*(1+INDEX(Inputs!$P$15:$P$25,MATCH('Cash Flows - Strike'!DD$2,Inputs!$L$15:$L$25))/12),0)</f>
        <v>0</v>
      </c>
      <c r="DE38" s="383" t="n">
        <f aca="false">IFERROR(DD38*(1+INDEX(Inputs!$P$15:$P$25,MATCH('Cash Flows - Strike'!DE$2,Inputs!$L$15:$L$25))/12),0)</f>
        <v>0</v>
      </c>
      <c r="DF38" s="383" t="n">
        <f aca="false">IFERROR(DE38*(1+INDEX(Inputs!$P$15:$P$25,MATCH('Cash Flows - Strike'!DF$2,Inputs!$L$15:$L$25))/12),0)</f>
        <v>0</v>
      </c>
      <c r="DG38" s="383" t="n">
        <f aca="false">IFERROR(DF38*(1+INDEX(Inputs!$P$15:$P$25,MATCH('Cash Flows - Strike'!DG$2,Inputs!$L$15:$L$25))/12),0)</f>
        <v>0</v>
      </c>
      <c r="DH38" s="383" t="n">
        <f aca="false">IFERROR(DG38*(1+INDEX(Inputs!$P$15:$P$25,MATCH('Cash Flows - Strike'!DH$2,Inputs!$L$15:$L$25))/12),0)</f>
        <v>0</v>
      </c>
      <c r="DI38" s="383" t="n">
        <f aca="false">IFERROR(DH38*(1+INDEX(Inputs!$P$15:$P$25,MATCH('Cash Flows - Strike'!DI$2,Inputs!$L$15:$L$25))/12),0)</f>
        <v>0</v>
      </c>
      <c r="DJ38" s="383" t="n">
        <f aca="false">IFERROR(DI38*(1+INDEX(Inputs!$P$15:$P$25,MATCH('Cash Flows - Strike'!DJ$2,Inputs!$L$15:$L$25))/12),0)</f>
        <v>0</v>
      </c>
      <c r="DK38" s="383" t="n">
        <f aca="false">IFERROR(DJ38*(1+INDEX(Inputs!$P$15:$P$25,MATCH('Cash Flows - Strike'!DK$2,Inputs!$L$15:$L$25))/12),0)</f>
        <v>0</v>
      </c>
      <c r="DL38" s="383" t="n">
        <f aca="false">IFERROR(DK38*(1+INDEX(Inputs!$P$15:$P$25,MATCH('Cash Flows - Strike'!DL$2,Inputs!$L$15:$L$25))/12),0)</f>
        <v>0</v>
      </c>
      <c r="DM38" s="383" t="n">
        <f aca="false">IFERROR(DL38*(1+INDEX(Inputs!$P$15:$P$25,MATCH('Cash Flows - Strike'!DM$2,Inputs!$L$15:$L$25))/12),0)</f>
        <v>0</v>
      </c>
      <c r="DN38" s="383" t="n">
        <f aca="false">IFERROR(DM38*(1+INDEX(Inputs!$P$15:$P$25,MATCH('Cash Flows - Strike'!DN$2,Inputs!$L$15:$L$25))/12),0)</f>
        <v>0</v>
      </c>
      <c r="DO38" s="383" t="n">
        <f aca="false">IFERROR(DN38*(1+INDEX(Inputs!$P$15:$P$25,MATCH('Cash Flows - Strike'!DO$2,Inputs!$L$15:$L$25))/12),0)</f>
        <v>0</v>
      </c>
      <c r="DP38" s="383" t="n">
        <f aca="false">IFERROR(DO38*(1+INDEX(Inputs!$P$15:$P$25,MATCH('Cash Flows - Strike'!DP$2,Inputs!$L$15:$L$25))/12),0)</f>
        <v>0</v>
      </c>
      <c r="DQ38" s="383" t="n">
        <f aca="false">IFERROR(DP38*(1+INDEX(Inputs!$P$15:$P$25,MATCH('Cash Flows - Strike'!DQ$2,Inputs!$L$15:$L$25))/12),0)</f>
        <v>0</v>
      </c>
      <c r="DR38" s="383" t="n">
        <f aca="false">IFERROR(DQ38*(1+INDEX(Inputs!$P$15:$P$25,MATCH('Cash Flows - Strike'!DR$2,Inputs!$L$15:$L$25))/12),0)</f>
        <v>0</v>
      </c>
      <c r="DS38" s="383" t="n">
        <f aca="false">IFERROR(DR38*(1+INDEX(Inputs!$P$15:$P$25,MATCH('Cash Flows - Strike'!DS$2,Inputs!$L$15:$L$25))/12),0)</f>
        <v>0</v>
      </c>
      <c r="DT38" s="383" t="n">
        <f aca="false">IFERROR(DS38*(1+INDEX(Inputs!$P$15:$P$25,MATCH('Cash Flows - Strike'!DT$2,Inputs!$L$15:$L$25))/12),0)</f>
        <v>0</v>
      </c>
      <c r="DU38" s="383" t="n">
        <f aca="false">IFERROR(DT38*(1+INDEX(Inputs!$P$15:$P$25,MATCH('Cash Flows - Strike'!DU$2,Inputs!$L$15:$L$25))/12),0)</f>
        <v>0</v>
      </c>
      <c r="DV38" s="383" t="n">
        <f aca="false">IFERROR(DU38*(1+INDEX(Inputs!$P$15:$P$25,MATCH('Cash Flows - Strike'!DV$2,Inputs!$L$15:$L$25))/12),0)</f>
        <v>0</v>
      </c>
      <c r="DW38" s="383" t="n">
        <f aca="false">IFERROR(DV38*(1+INDEX(Inputs!$P$15:$P$25,MATCH('Cash Flows - Strike'!DW$2,Inputs!$L$15:$L$25))/12),0)</f>
        <v>0</v>
      </c>
      <c r="DX38" s="383" t="n">
        <f aca="false">IFERROR(DW38*(1+INDEX(Inputs!$P$15:$P$25,MATCH('Cash Flows - Strike'!DX$2,Inputs!$L$15:$L$25))/12),0)</f>
        <v>0</v>
      </c>
      <c r="DY38" s="383" t="n">
        <f aca="false">IFERROR(DX38*(1+INDEX(Inputs!$P$15:$P$25,MATCH('Cash Flows - Strike'!DY$2,Inputs!$L$15:$L$25))/12),0)</f>
        <v>0</v>
      </c>
      <c r="DZ38" s="383" t="n">
        <f aca="false">IFERROR(DY38*(1+INDEX(Inputs!$P$15:$P$25,MATCH('Cash Flows - Strike'!DZ$2,Inputs!$L$15:$L$25))/12),0)</f>
        <v>0</v>
      </c>
      <c r="EA38" s="383" t="n">
        <f aca="false">IFERROR(DZ38*(1+INDEX(Inputs!$P$15:$P$25,MATCH('Cash Flows - Strike'!EA$2,Inputs!$L$15:$L$25))/12),0)</f>
        <v>0</v>
      </c>
      <c r="EB38" s="383" t="n">
        <f aca="false">IFERROR(EA38*(1+INDEX(Inputs!$P$15:$P$25,MATCH('Cash Flows - Strike'!EB$2,Inputs!$L$15:$L$25))/12),0)</f>
        <v>0</v>
      </c>
      <c r="EC38" s="383" t="n">
        <f aca="false">IFERROR(EB38*(1+INDEX(Inputs!$P$15:$P$25,MATCH('Cash Flows - Strike'!EC$2,Inputs!$L$15:$L$25))/12),0)</f>
        <v>0</v>
      </c>
      <c r="ED38" s="383" t="n">
        <f aca="false">IFERROR(EC38*(1+INDEX(Inputs!$P$15:$P$25,MATCH('Cash Flows - Strike'!ED$2,Inputs!$L$15:$L$25))/12),0)</f>
        <v>0</v>
      </c>
      <c r="EE38" s="383" t="n">
        <f aca="false">IFERROR(ED38*(1+INDEX(Inputs!$P$15:$P$25,MATCH('Cash Flows - Strike'!EE$2,Inputs!$L$15:$L$25))/12),0)</f>
        <v>0</v>
      </c>
      <c r="EF38" s="383" t="n">
        <f aca="false">IFERROR(EE38*(1+INDEX(Inputs!$P$15:$P$25,MATCH('Cash Flows - Strike'!EF$2,Inputs!$L$15:$L$25))/12),0)</f>
        <v>0</v>
      </c>
      <c r="EG38" s="383" t="n">
        <f aca="false">IFERROR(EF38*(1+INDEX(Inputs!$P$15:$P$25,MATCH('Cash Flows - Strike'!EG$2,Inputs!$L$15:$L$25))/12),0)</f>
        <v>0</v>
      </c>
      <c r="EH38" s="383" t="n">
        <f aca="false">IFERROR(EG38*(1+INDEX(Inputs!$P$15:$P$25,MATCH('Cash Flows - Strike'!EH$2,Inputs!$L$15:$L$25))/12),0)</f>
        <v>0</v>
      </c>
      <c r="EI38" s="383" t="n">
        <f aca="false">IFERROR(EH38*(1+INDEX(Inputs!$P$15:$P$25,MATCH('Cash Flows - Strike'!EI$2,Inputs!$L$15:$L$25))/12),0)</f>
        <v>0</v>
      </c>
      <c r="EJ38" s="383" t="n">
        <f aca="false">IFERROR(EI38*(1+INDEX(Inputs!$P$15:$P$25,MATCH('Cash Flows - Strike'!EJ$2,Inputs!$L$15:$L$25))/12),0)</f>
        <v>0</v>
      </c>
      <c r="EK38" s="383" t="n">
        <f aca="false">IFERROR(EJ38*(1+INDEX(Inputs!$P$15:$P$25,MATCH('Cash Flows - Strike'!EK$2,Inputs!$L$15:$L$25))/12),0)</f>
        <v>0</v>
      </c>
      <c r="EL38" s="383" t="n">
        <f aca="false">IFERROR(EK38*(1+INDEX(Inputs!$P$15:$P$25,MATCH('Cash Flows - Strike'!EL$2,Inputs!$L$15:$L$25))/12),0)</f>
        <v>0</v>
      </c>
      <c r="EM38" s="383" t="n">
        <f aca="false">IFERROR(EL38*(1+INDEX(Inputs!$P$15:$P$25,MATCH('Cash Flows - Strike'!EM$2,Inputs!$L$15:$L$25))/12),0)</f>
        <v>0</v>
      </c>
      <c r="EN38" s="383" t="n">
        <f aca="false">IFERROR(EM38*(1+INDEX(Inputs!$P$15:$P$25,MATCH('Cash Flows - Strike'!EN$2,Inputs!$L$15:$L$25))/12),0)</f>
        <v>0</v>
      </c>
      <c r="EO38" s="383" t="n">
        <f aca="false">IFERROR(EN38*(1+INDEX(Inputs!$P$15:$P$25,MATCH('Cash Flows - Strike'!EO$2,Inputs!$L$15:$L$25))/12),0)</f>
        <v>0</v>
      </c>
      <c r="EP38" s="383" t="n">
        <f aca="false">IFERROR(EO38*(1+INDEX(Inputs!$P$15:$P$25,MATCH('Cash Flows - Strike'!EP$2,Inputs!$L$15:$L$25))/12),0)</f>
        <v>0</v>
      </c>
      <c r="EQ38" s="383" t="n">
        <f aca="false">IFERROR(EP38*(1+INDEX(Inputs!$P$15:$P$25,MATCH('Cash Flows - Strike'!EQ$2,Inputs!$L$15:$L$25))/12),0)</f>
        <v>0</v>
      </c>
      <c r="ER38" s="383" t="n">
        <f aca="false">IFERROR(EQ38*(1+INDEX(Inputs!$P$15:$P$25,MATCH('Cash Flows - Strike'!ER$2,Inputs!$L$15:$L$25))/12),0)</f>
        <v>0</v>
      </c>
      <c r="ES38" s="383" t="n">
        <f aca="false">IFERROR(ER38*(1+INDEX(Inputs!$P$15:$P$25,MATCH('Cash Flows - Strike'!ES$2,Inputs!$L$15:$L$25))/12),0)</f>
        <v>0</v>
      </c>
      <c r="ET38" s="383" t="n">
        <f aca="false">IFERROR(ES38*(1+INDEX(Inputs!$P$15:$P$25,MATCH('Cash Flows - Strike'!ET$2,Inputs!$L$15:$L$25))/12),0)</f>
        <v>0</v>
      </c>
      <c r="EU38" s="383" t="n">
        <f aca="false">IFERROR(ET38*(1+INDEX(Inputs!$P$15:$P$25,MATCH('Cash Flows - Strike'!EU$2,Inputs!$L$15:$L$25))/12),0)</f>
        <v>0</v>
      </c>
      <c r="EV38" s="383" t="n">
        <f aca="false">IFERROR(EU38*(1+INDEX(Inputs!$P$15:$P$25,MATCH('Cash Flows - Strike'!EV$2,Inputs!$L$15:$L$25))/12),0)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0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Strike'!V$2,Inputs!$L$15:$L$25))/12),0)</f>
        <v>0</v>
      </c>
      <c r="W39" s="383" t="n">
        <f aca="false">IFERROR(V39*(1+INDEX(Inputs!$P$15:$P$25,MATCH('Cash Flows - Strike'!W$2,Inputs!$L$15:$L$25))/12),0)</f>
        <v>0</v>
      </c>
      <c r="X39" s="383" t="n">
        <f aca="false">IFERROR(W39*(1+INDEX(Inputs!$P$15:$P$25,MATCH('Cash Flows - Strike'!X$2,Inputs!$L$15:$L$25))/12),0)</f>
        <v>0</v>
      </c>
      <c r="Y39" s="383" t="n">
        <f aca="false">IFERROR(X39*(1+INDEX(Inputs!$P$15:$P$25,MATCH('Cash Flows - Strike'!Y$2,Inputs!$L$15:$L$25))/12),0)</f>
        <v>0</v>
      </c>
      <c r="Z39" s="383" t="n">
        <f aca="false">IFERROR(Y39*(1+INDEX(Inputs!$P$15:$P$25,MATCH('Cash Flows - Strike'!Z$2,Inputs!$L$15:$L$25))/12),0)</f>
        <v>0</v>
      </c>
      <c r="AA39" s="383" t="n">
        <f aca="false">IFERROR(Z39*(1+INDEX(Inputs!$P$15:$P$25,MATCH('Cash Flows - Strike'!AA$2,Inputs!$L$15:$L$25))/12),0)</f>
        <v>0</v>
      </c>
      <c r="AB39" s="383" t="n">
        <f aca="false">IFERROR(AA39*(1+INDEX(Inputs!$P$15:$P$25,MATCH('Cash Flows - Strike'!AB$2,Inputs!$L$15:$L$25))/12),0)</f>
        <v>0</v>
      </c>
      <c r="AC39" s="383" t="n">
        <f aca="false">IFERROR(AB39*(1+INDEX(Inputs!$P$15:$P$25,MATCH('Cash Flows - Strike'!AC$2,Inputs!$L$15:$L$25))/12),0)</f>
        <v>0</v>
      </c>
      <c r="AD39" s="383" t="n">
        <f aca="false">IFERROR(AC39*(1+INDEX(Inputs!$P$15:$P$25,MATCH('Cash Flows - Strike'!AD$2,Inputs!$L$15:$L$25))/12),0)</f>
        <v>0</v>
      </c>
      <c r="AE39" s="383" t="n">
        <f aca="false">IFERROR(AD39*(1+INDEX(Inputs!$P$15:$P$25,MATCH('Cash Flows - Strike'!AE$2,Inputs!$L$15:$L$25))/12),0)</f>
        <v>0</v>
      </c>
      <c r="AF39" s="383" t="n">
        <f aca="false">IFERROR(AE39*(1+INDEX(Inputs!$P$15:$P$25,MATCH('Cash Flows - Strike'!AF$2,Inputs!$L$15:$L$25))/12),0)</f>
        <v>0</v>
      </c>
      <c r="AG39" s="383" t="n">
        <f aca="false">IFERROR(AF39*(1+INDEX(Inputs!$P$15:$P$25,MATCH('Cash Flows - Strike'!AG$2,Inputs!$L$15:$L$25))/12),0)</f>
        <v>0</v>
      </c>
      <c r="AH39" s="383" t="n">
        <f aca="false">IFERROR(AG39*(1+INDEX(Inputs!$P$15:$P$25,MATCH('Cash Flows - Strike'!AH$2,Inputs!$L$15:$L$25))/12),0)</f>
        <v>0</v>
      </c>
      <c r="AI39" s="383" t="n">
        <f aca="false">IFERROR(AH39*(1+INDEX(Inputs!$P$15:$P$25,MATCH('Cash Flows - Strike'!AI$2,Inputs!$L$15:$L$25))/12),0)</f>
        <v>0</v>
      </c>
      <c r="AJ39" s="383" t="n">
        <f aca="false">IFERROR(AI39*(1+INDEX(Inputs!$P$15:$P$25,MATCH('Cash Flows - Strike'!AJ$2,Inputs!$L$15:$L$25))/12),0)</f>
        <v>0</v>
      </c>
      <c r="AK39" s="383" t="n">
        <f aca="false">IFERROR(AJ39*(1+INDEX(Inputs!$P$15:$P$25,MATCH('Cash Flows - Strike'!AK$2,Inputs!$L$15:$L$25))/12),0)</f>
        <v>0</v>
      </c>
      <c r="AL39" s="383" t="n">
        <f aca="false">IFERROR(AK39*(1+INDEX(Inputs!$P$15:$P$25,MATCH('Cash Flows - Strike'!AL$2,Inputs!$L$15:$L$25))/12),0)</f>
        <v>0</v>
      </c>
      <c r="AM39" s="383" t="n">
        <f aca="false">IFERROR(AL39*(1+INDEX(Inputs!$P$15:$P$25,MATCH('Cash Flows - Strike'!AM$2,Inputs!$L$15:$L$25))/12),0)</f>
        <v>0</v>
      </c>
      <c r="AN39" s="383" t="n">
        <f aca="false">IFERROR(AM39*(1+INDEX(Inputs!$P$15:$P$25,MATCH('Cash Flows - Strike'!AN$2,Inputs!$L$15:$L$25))/12),0)</f>
        <v>0</v>
      </c>
      <c r="AO39" s="383" t="n">
        <f aca="false">IFERROR(AN39*(1+INDEX(Inputs!$P$15:$P$25,MATCH('Cash Flows - Strike'!AO$2,Inputs!$L$15:$L$25))/12),0)</f>
        <v>0</v>
      </c>
      <c r="AP39" s="383" t="n">
        <f aca="false">IFERROR(AO39*(1+INDEX(Inputs!$P$15:$P$25,MATCH('Cash Flows - Strike'!AP$2,Inputs!$L$15:$L$25))/12),0)</f>
        <v>0</v>
      </c>
      <c r="AQ39" s="383" t="n">
        <f aca="false">IFERROR(AP39*(1+INDEX(Inputs!$P$15:$P$25,MATCH('Cash Flows - Strike'!AQ$2,Inputs!$L$15:$L$25))/12),0)</f>
        <v>0</v>
      </c>
      <c r="AR39" s="383" t="n">
        <f aca="false">IFERROR(AQ39*(1+INDEX(Inputs!$P$15:$P$25,MATCH('Cash Flows - Strike'!AR$2,Inputs!$L$15:$L$25))/12),0)</f>
        <v>0</v>
      </c>
      <c r="AS39" s="383" t="n">
        <f aca="false">IFERROR(AR39*(1+INDEX(Inputs!$P$15:$P$25,MATCH('Cash Flows - Strike'!AS$2,Inputs!$L$15:$L$25))/12),0)</f>
        <v>0</v>
      </c>
      <c r="AT39" s="383" t="n">
        <f aca="false">IFERROR(AS39*(1+INDEX(Inputs!$P$15:$P$25,MATCH('Cash Flows - Strike'!AT$2,Inputs!$L$15:$L$25))/12),0)</f>
        <v>0</v>
      </c>
      <c r="AU39" s="383" t="n">
        <f aca="false">IFERROR(AT39*(1+INDEX(Inputs!$P$15:$P$25,MATCH('Cash Flows - Strike'!AU$2,Inputs!$L$15:$L$25))/12),0)</f>
        <v>0</v>
      </c>
      <c r="AV39" s="383" t="n">
        <f aca="false">IFERROR(AU39*(1+INDEX(Inputs!$P$15:$P$25,MATCH('Cash Flows - Strike'!AV$2,Inputs!$L$15:$L$25))/12),0)</f>
        <v>0</v>
      </c>
      <c r="AW39" s="383" t="n">
        <f aca="false">IFERROR(AV39*(1+INDEX(Inputs!$P$15:$P$25,MATCH('Cash Flows - Strike'!AW$2,Inputs!$L$15:$L$25))/12),0)</f>
        <v>0</v>
      </c>
      <c r="AX39" s="383" t="n">
        <f aca="false">IFERROR(AW39*(1+INDEX(Inputs!$P$15:$P$25,MATCH('Cash Flows - Strike'!AX$2,Inputs!$L$15:$L$25))/12),0)</f>
        <v>0</v>
      </c>
      <c r="AY39" s="383" t="n">
        <f aca="false">IFERROR(AX39*(1+INDEX(Inputs!$P$15:$P$25,MATCH('Cash Flows - Strike'!AY$2,Inputs!$L$15:$L$25))/12),0)</f>
        <v>0</v>
      </c>
      <c r="AZ39" s="383" t="n">
        <f aca="false">IFERROR(AY39*(1+INDEX(Inputs!$P$15:$P$25,MATCH('Cash Flows - Strike'!AZ$2,Inputs!$L$15:$L$25))/12),0)</f>
        <v>0</v>
      </c>
      <c r="BA39" s="383" t="n">
        <f aca="false">IFERROR(AZ39*(1+INDEX(Inputs!$P$15:$P$25,MATCH('Cash Flows - Strike'!BA$2,Inputs!$L$15:$L$25))/12),0)</f>
        <v>0</v>
      </c>
      <c r="BB39" s="383" t="n">
        <f aca="false">IFERROR(BA39*(1+INDEX(Inputs!$P$15:$P$25,MATCH('Cash Flows - Strike'!BB$2,Inputs!$L$15:$L$25))/12),0)</f>
        <v>0</v>
      </c>
      <c r="BC39" s="383" t="n">
        <f aca="false">IFERROR(BB39*(1+INDEX(Inputs!$P$15:$P$25,MATCH('Cash Flows - Strike'!BC$2,Inputs!$L$15:$L$25))/12),0)</f>
        <v>0</v>
      </c>
      <c r="BD39" s="383" t="n">
        <f aca="false">IFERROR(BC39*(1+INDEX(Inputs!$P$15:$P$25,MATCH('Cash Flows - Strike'!BD$2,Inputs!$L$15:$L$25))/12),0)</f>
        <v>0</v>
      </c>
      <c r="BE39" s="383" t="n">
        <f aca="false">IFERROR(BD39*(1+INDEX(Inputs!$P$15:$P$25,MATCH('Cash Flows - Strike'!BE$2,Inputs!$L$15:$L$25))/12),0)</f>
        <v>0</v>
      </c>
      <c r="BF39" s="383" t="n">
        <f aca="false">IFERROR(BE39*(1+INDEX(Inputs!$P$15:$P$25,MATCH('Cash Flows - Strike'!BF$2,Inputs!$L$15:$L$25))/12),0)</f>
        <v>0</v>
      </c>
      <c r="BG39" s="383" t="n">
        <f aca="false">IFERROR(BF39*(1+INDEX(Inputs!$P$15:$P$25,MATCH('Cash Flows - Strike'!BG$2,Inputs!$L$15:$L$25))/12),0)</f>
        <v>0</v>
      </c>
      <c r="BH39" s="383" t="n">
        <f aca="false">IFERROR(BG39*(1+INDEX(Inputs!$P$15:$P$25,MATCH('Cash Flows - Strike'!BH$2,Inputs!$L$15:$L$25))/12),0)</f>
        <v>0</v>
      </c>
      <c r="BI39" s="383" t="n">
        <f aca="false">IFERROR(BH39*(1+INDEX(Inputs!$P$15:$P$25,MATCH('Cash Flows - Strike'!BI$2,Inputs!$L$15:$L$25))/12),0)</f>
        <v>0</v>
      </c>
      <c r="BJ39" s="383" t="n">
        <f aca="false">IFERROR(BI39*(1+INDEX(Inputs!$P$15:$P$25,MATCH('Cash Flows - Strike'!BJ$2,Inputs!$L$15:$L$25))/12),0)</f>
        <v>0</v>
      </c>
      <c r="BK39" s="383" t="n">
        <f aca="false">IFERROR(BJ39*(1+INDEX(Inputs!$P$15:$P$25,MATCH('Cash Flows - Strike'!BK$2,Inputs!$L$15:$L$25))/12),0)</f>
        <v>0</v>
      </c>
      <c r="BL39" s="383" t="n">
        <f aca="false">IFERROR(BK39*(1+INDEX(Inputs!$P$15:$P$25,MATCH('Cash Flows - Strike'!BL$2,Inputs!$L$15:$L$25))/12),0)</f>
        <v>0</v>
      </c>
      <c r="BM39" s="383" t="n">
        <f aca="false">IFERROR(BL39*(1+INDEX(Inputs!$P$15:$P$25,MATCH('Cash Flows - Strike'!BM$2,Inputs!$L$15:$L$25))/12),0)</f>
        <v>0</v>
      </c>
      <c r="BN39" s="383" t="n">
        <f aca="false">IFERROR(BM39*(1+INDEX(Inputs!$P$15:$P$25,MATCH('Cash Flows - Strike'!BN$2,Inputs!$L$15:$L$25))/12),0)</f>
        <v>0</v>
      </c>
      <c r="BO39" s="383" t="n">
        <f aca="false">IFERROR(BN39*(1+INDEX(Inputs!$P$15:$P$25,MATCH('Cash Flows - Strike'!BO$2,Inputs!$L$15:$L$25))/12),0)</f>
        <v>0</v>
      </c>
      <c r="BP39" s="383" t="n">
        <f aca="false">IFERROR(BO39*(1+INDEX(Inputs!$P$15:$P$25,MATCH('Cash Flows - Strike'!BP$2,Inputs!$L$15:$L$25))/12),0)</f>
        <v>0</v>
      </c>
      <c r="BQ39" s="383" t="n">
        <f aca="false">IFERROR(BP39*(1+INDEX(Inputs!$P$15:$P$25,MATCH('Cash Flows - Strike'!BQ$2,Inputs!$L$15:$L$25))/12),0)</f>
        <v>0</v>
      </c>
      <c r="BR39" s="383" t="n">
        <f aca="false">IFERROR(BQ39*(1+INDEX(Inputs!$P$15:$P$25,MATCH('Cash Flows - Strike'!BR$2,Inputs!$L$15:$L$25))/12),0)</f>
        <v>0</v>
      </c>
      <c r="BS39" s="383" t="n">
        <f aca="false">IFERROR(BR39*(1+INDEX(Inputs!$P$15:$P$25,MATCH('Cash Flows - Strike'!BS$2,Inputs!$L$15:$L$25))/12),0)</f>
        <v>0</v>
      </c>
      <c r="BT39" s="383" t="n">
        <f aca="false">IFERROR(BS39*(1+INDEX(Inputs!$P$15:$P$25,MATCH('Cash Flows - Strike'!BT$2,Inputs!$L$15:$L$25))/12),0)</f>
        <v>0</v>
      </c>
      <c r="BU39" s="383" t="n">
        <f aca="false">IFERROR(BT39*(1+INDEX(Inputs!$P$15:$P$25,MATCH('Cash Flows - Strike'!BU$2,Inputs!$L$15:$L$25))/12),0)</f>
        <v>0</v>
      </c>
      <c r="BV39" s="383" t="n">
        <f aca="false">IFERROR(BU39*(1+INDEX(Inputs!$P$15:$P$25,MATCH('Cash Flows - Strike'!BV$2,Inputs!$L$15:$L$25))/12),0)</f>
        <v>0</v>
      </c>
      <c r="BW39" s="383" t="n">
        <f aca="false">IFERROR(BV39*(1+INDEX(Inputs!$P$15:$P$25,MATCH('Cash Flows - Strike'!BW$2,Inputs!$L$15:$L$25))/12),0)</f>
        <v>0</v>
      </c>
      <c r="BX39" s="383" t="n">
        <f aca="false">IFERROR(BW39*(1+INDEX(Inputs!$P$15:$P$25,MATCH('Cash Flows - Strike'!BX$2,Inputs!$L$15:$L$25))/12),0)</f>
        <v>0</v>
      </c>
      <c r="BY39" s="383" t="n">
        <f aca="false">IFERROR(BX39*(1+INDEX(Inputs!$P$15:$P$25,MATCH('Cash Flows - Strike'!BY$2,Inputs!$L$15:$L$25))/12),0)</f>
        <v>0</v>
      </c>
      <c r="BZ39" s="383" t="n">
        <f aca="false">IFERROR(BY39*(1+INDEX(Inputs!$P$15:$P$25,MATCH('Cash Flows - Strike'!BZ$2,Inputs!$L$15:$L$25))/12),0)</f>
        <v>0</v>
      </c>
      <c r="CA39" s="383" t="n">
        <f aca="false">IFERROR(BZ39*(1+INDEX(Inputs!$P$15:$P$25,MATCH('Cash Flows - Strike'!CA$2,Inputs!$L$15:$L$25))/12),0)</f>
        <v>0</v>
      </c>
      <c r="CB39" s="383" t="n">
        <f aca="false">IFERROR(CA39*(1+INDEX(Inputs!$P$15:$P$25,MATCH('Cash Flows - Strike'!CB$2,Inputs!$L$15:$L$25))/12),0)</f>
        <v>0</v>
      </c>
      <c r="CC39" s="383" t="n">
        <f aca="false">IFERROR(CB39*(1+INDEX(Inputs!$P$15:$P$25,MATCH('Cash Flows - Strike'!CC$2,Inputs!$L$15:$L$25))/12),0)</f>
        <v>0</v>
      </c>
      <c r="CD39" s="383" t="n">
        <f aca="false">IFERROR(CC39*(1+INDEX(Inputs!$P$15:$P$25,MATCH('Cash Flows - Strike'!CD$2,Inputs!$L$15:$L$25))/12),0)</f>
        <v>0</v>
      </c>
      <c r="CE39" s="383" t="n">
        <f aca="false">IFERROR(CD39*(1+INDEX(Inputs!$P$15:$P$25,MATCH('Cash Flows - Strike'!CE$2,Inputs!$L$15:$L$25))/12),0)</f>
        <v>0</v>
      </c>
      <c r="CF39" s="383" t="n">
        <f aca="false">IFERROR(CE39*(1+INDEX(Inputs!$P$15:$P$25,MATCH('Cash Flows - Strike'!CF$2,Inputs!$L$15:$L$25))/12),0)</f>
        <v>0</v>
      </c>
      <c r="CG39" s="383" t="n">
        <f aca="false">IFERROR(CF39*(1+INDEX(Inputs!$P$15:$P$25,MATCH('Cash Flows - Strike'!CG$2,Inputs!$L$15:$L$25))/12),0)</f>
        <v>0</v>
      </c>
      <c r="CH39" s="383" t="n">
        <f aca="false">IFERROR(CG39*(1+INDEX(Inputs!$P$15:$P$25,MATCH('Cash Flows - Strike'!CH$2,Inputs!$L$15:$L$25))/12),0)</f>
        <v>0</v>
      </c>
      <c r="CI39" s="383" t="n">
        <f aca="false">IFERROR(CH39*(1+INDEX(Inputs!$P$15:$P$25,MATCH('Cash Flows - Strike'!CI$2,Inputs!$L$15:$L$25))/12),0)</f>
        <v>0</v>
      </c>
      <c r="CJ39" s="383" t="n">
        <f aca="false">IFERROR(CI39*(1+INDEX(Inputs!$P$15:$P$25,MATCH('Cash Flows - Strike'!CJ$2,Inputs!$L$15:$L$25))/12),0)</f>
        <v>0</v>
      </c>
      <c r="CK39" s="383" t="n">
        <f aca="false">IFERROR(CJ39*(1+INDEX(Inputs!$P$15:$P$25,MATCH('Cash Flows - Strike'!CK$2,Inputs!$L$15:$L$25))/12),0)</f>
        <v>0</v>
      </c>
      <c r="CL39" s="383" t="n">
        <f aca="false">IFERROR(CK39*(1+INDEX(Inputs!$P$15:$P$25,MATCH('Cash Flows - Strike'!CL$2,Inputs!$L$15:$L$25))/12),0)</f>
        <v>0</v>
      </c>
      <c r="CM39" s="383" t="n">
        <f aca="false">IFERROR(CL39*(1+INDEX(Inputs!$P$15:$P$25,MATCH('Cash Flows - Strike'!CM$2,Inputs!$L$15:$L$25))/12),0)</f>
        <v>0</v>
      </c>
      <c r="CN39" s="383" t="n">
        <f aca="false">IFERROR(CM39*(1+INDEX(Inputs!$P$15:$P$25,MATCH('Cash Flows - Strike'!CN$2,Inputs!$L$15:$L$25))/12),0)</f>
        <v>0</v>
      </c>
      <c r="CO39" s="383" t="n">
        <f aca="false">IFERROR(CN39*(1+INDEX(Inputs!$P$15:$P$25,MATCH('Cash Flows - Strike'!CO$2,Inputs!$L$15:$L$25))/12),0)</f>
        <v>0</v>
      </c>
      <c r="CP39" s="383" t="n">
        <f aca="false">IFERROR(CO39*(1+INDEX(Inputs!$P$15:$P$25,MATCH('Cash Flows - Strike'!CP$2,Inputs!$L$15:$L$25))/12),0)</f>
        <v>0</v>
      </c>
      <c r="CQ39" s="383" t="n">
        <f aca="false">IFERROR(CP39*(1+INDEX(Inputs!$P$15:$P$25,MATCH('Cash Flows - Strike'!CQ$2,Inputs!$L$15:$L$25))/12),0)</f>
        <v>0</v>
      </c>
      <c r="CR39" s="383" t="n">
        <f aca="false">IFERROR(CQ39*(1+INDEX(Inputs!$P$15:$P$25,MATCH('Cash Flows - Strike'!CR$2,Inputs!$L$15:$L$25))/12),0)</f>
        <v>0</v>
      </c>
      <c r="CS39" s="383" t="n">
        <f aca="false">IFERROR(CR39*(1+INDEX(Inputs!$P$15:$P$25,MATCH('Cash Flows - Strike'!CS$2,Inputs!$L$15:$L$25))/12),0)</f>
        <v>0</v>
      </c>
      <c r="CT39" s="383" t="n">
        <f aca="false">IFERROR(CS39*(1+INDEX(Inputs!$P$15:$P$25,MATCH('Cash Flows - Strike'!CT$2,Inputs!$L$15:$L$25))/12),0)</f>
        <v>0</v>
      </c>
      <c r="CU39" s="383" t="n">
        <f aca="false">IFERROR(CT39*(1+INDEX(Inputs!$P$15:$P$25,MATCH('Cash Flows - Strike'!CU$2,Inputs!$L$15:$L$25))/12),0)</f>
        <v>0</v>
      </c>
      <c r="CV39" s="383" t="n">
        <f aca="false">IFERROR(CU39*(1+INDEX(Inputs!$P$15:$P$25,MATCH('Cash Flows - Strike'!CV$2,Inputs!$L$15:$L$25))/12),0)</f>
        <v>0</v>
      </c>
      <c r="CW39" s="383" t="n">
        <f aca="false">IFERROR(CV39*(1+INDEX(Inputs!$P$15:$P$25,MATCH('Cash Flows - Strike'!CW$2,Inputs!$L$15:$L$25))/12),0)</f>
        <v>0</v>
      </c>
      <c r="CX39" s="383" t="n">
        <f aca="false">IFERROR(CW39*(1+INDEX(Inputs!$P$15:$P$25,MATCH('Cash Flows - Strike'!CX$2,Inputs!$L$15:$L$25))/12),0)</f>
        <v>0</v>
      </c>
      <c r="CY39" s="383" t="n">
        <f aca="false">IFERROR(CX39*(1+INDEX(Inputs!$P$15:$P$25,MATCH('Cash Flows - Strike'!CY$2,Inputs!$L$15:$L$25))/12),0)</f>
        <v>0</v>
      </c>
      <c r="CZ39" s="383" t="n">
        <f aca="false">IFERROR(CY39*(1+INDEX(Inputs!$P$15:$P$25,MATCH('Cash Flows - Strike'!CZ$2,Inputs!$L$15:$L$25))/12),0)</f>
        <v>0</v>
      </c>
      <c r="DA39" s="383" t="n">
        <f aca="false">IFERROR(CZ39*(1+INDEX(Inputs!$P$15:$P$25,MATCH('Cash Flows - Strike'!DA$2,Inputs!$L$15:$L$25))/12),0)</f>
        <v>0</v>
      </c>
      <c r="DB39" s="383" t="n">
        <f aca="false">IFERROR(DA39*(1+INDEX(Inputs!$P$15:$P$25,MATCH('Cash Flows - Strike'!DB$2,Inputs!$L$15:$L$25))/12),0)</f>
        <v>0</v>
      </c>
      <c r="DC39" s="383" t="n">
        <f aca="false">IFERROR(DB39*(1+INDEX(Inputs!$P$15:$P$25,MATCH('Cash Flows - Strike'!DC$2,Inputs!$L$15:$L$25))/12),0)</f>
        <v>0</v>
      </c>
      <c r="DD39" s="383" t="n">
        <f aca="false">IFERROR(DC39*(1+INDEX(Inputs!$P$15:$P$25,MATCH('Cash Flows - Strike'!DD$2,Inputs!$L$15:$L$25))/12),0)</f>
        <v>0</v>
      </c>
      <c r="DE39" s="383" t="n">
        <f aca="false">IFERROR(DD39*(1+INDEX(Inputs!$P$15:$P$25,MATCH('Cash Flows - Strike'!DE$2,Inputs!$L$15:$L$25))/12),0)</f>
        <v>0</v>
      </c>
      <c r="DF39" s="383" t="n">
        <f aca="false">IFERROR(DE39*(1+INDEX(Inputs!$P$15:$P$25,MATCH('Cash Flows - Strike'!DF$2,Inputs!$L$15:$L$25))/12),0)</f>
        <v>0</v>
      </c>
      <c r="DG39" s="383" t="n">
        <f aca="false">IFERROR(DF39*(1+INDEX(Inputs!$P$15:$P$25,MATCH('Cash Flows - Strike'!DG$2,Inputs!$L$15:$L$25))/12),0)</f>
        <v>0</v>
      </c>
      <c r="DH39" s="383" t="n">
        <f aca="false">IFERROR(DG39*(1+INDEX(Inputs!$P$15:$P$25,MATCH('Cash Flows - Strike'!DH$2,Inputs!$L$15:$L$25))/12),0)</f>
        <v>0</v>
      </c>
      <c r="DI39" s="383" t="n">
        <f aca="false">IFERROR(DH39*(1+INDEX(Inputs!$P$15:$P$25,MATCH('Cash Flows - Strike'!DI$2,Inputs!$L$15:$L$25))/12),0)</f>
        <v>0</v>
      </c>
      <c r="DJ39" s="383" t="n">
        <f aca="false">IFERROR(DI39*(1+INDEX(Inputs!$P$15:$P$25,MATCH('Cash Flows - Strike'!DJ$2,Inputs!$L$15:$L$25))/12),0)</f>
        <v>0</v>
      </c>
      <c r="DK39" s="383" t="n">
        <f aca="false">IFERROR(DJ39*(1+INDEX(Inputs!$P$15:$P$25,MATCH('Cash Flows - Strike'!DK$2,Inputs!$L$15:$L$25))/12),0)</f>
        <v>0</v>
      </c>
      <c r="DL39" s="383" t="n">
        <f aca="false">IFERROR(DK39*(1+INDEX(Inputs!$P$15:$P$25,MATCH('Cash Flows - Strike'!DL$2,Inputs!$L$15:$L$25))/12),0)</f>
        <v>0</v>
      </c>
      <c r="DM39" s="383" t="n">
        <f aca="false">IFERROR(DL39*(1+INDEX(Inputs!$P$15:$P$25,MATCH('Cash Flows - Strike'!DM$2,Inputs!$L$15:$L$25))/12),0)</f>
        <v>0</v>
      </c>
      <c r="DN39" s="383" t="n">
        <f aca="false">IFERROR(DM39*(1+INDEX(Inputs!$P$15:$P$25,MATCH('Cash Flows - Strike'!DN$2,Inputs!$L$15:$L$25))/12),0)</f>
        <v>0</v>
      </c>
      <c r="DO39" s="383" t="n">
        <f aca="false">IFERROR(DN39*(1+INDEX(Inputs!$P$15:$P$25,MATCH('Cash Flows - Strike'!DO$2,Inputs!$L$15:$L$25))/12),0)</f>
        <v>0</v>
      </c>
      <c r="DP39" s="383" t="n">
        <f aca="false">IFERROR(DO39*(1+INDEX(Inputs!$P$15:$P$25,MATCH('Cash Flows - Strike'!DP$2,Inputs!$L$15:$L$25))/12),0)</f>
        <v>0</v>
      </c>
      <c r="DQ39" s="383" t="n">
        <f aca="false">IFERROR(DP39*(1+INDEX(Inputs!$P$15:$P$25,MATCH('Cash Flows - Strike'!DQ$2,Inputs!$L$15:$L$25))/12),0)</f>
        <v>0</v>
      </c>
      <c r="DR39" s="383" t="n">
        <f aca="false">IFERROR(DQ39*(1+INDEX(Inputs!$P$15:$P$25,MATCH('Cash Flows - Strike'!DR$2,Inputs!$L$15:$L$25))/12),0)</f>
        <v>0</v>
      </c>
      <c r="DS39" s="383" t="n">
        <f aca="false">IFERROR(DR39*(1+INDEX(Inputs!$P$15:$P$25,MATCH('Cash Flows - Strike'!DS$2,Inputs!$L$15:$L$25))/12),0)</f>
        <v>0</v>
      </c>
      <c r="DT39" s="383" t="n">
        <f aca="false">IFERROR(DS39*(1+INDEX(Inputs!$P$15:$P$25,MATCH('Cash Flows - Strike'!DT$2,Inputs!$L$15:$L$25))/12),0)</f>
        <v>0</v>
      </c>
      <c r="DU39" s="383" t="n">
        <f aca="false">IFERROR(DT39*(1+INDEX(Inputs!$P$15:$P$25,MATCH('Cash Flows - Strike'!DU$2,Inputs!$L$15:$L$25))/12),0)</f>
        <v>0</v>
      </c>
      <c r="DV39" s="383" t="n">
        <f aca="false">IFERROR(DU39*(1+INDEX(Inputs!$P$15:$P$25,MATCH('Cash Flows - Strike'!DV$2,Inputs!$L$15:$L$25))/12),0)</f>
        <v>0</v>
      </c>
      <c r="DW39" s="383" t="n">
        <f aca="false">IFERROR(DV39*(1+INDEX(Inputs!$P$15:$P$25,MATCH('Cash Flows - Strike'!DW$2,Inputs!$L$15:$L$25))/12),0)</f>
        <v>0</v>
      </c>
      <c r="DX39" s="383" t="n">
        <f aca="false">IFERROR(DW39*(1+INDEX(Inputs!$P$15:$P$25,MATCH('Cash Flows - Strike'!DX$2,Inputs!$L$15:$L$25))/12),0)</f>
        <v>0</v>
      </c>
      <c r="DY39" s="383" t="n">
        <f aca="false">IFERROR(DX39*(1+INDEX(Inputs!$P$15:$P$25,MATCH('Cash Flows - Strike'!DY$2,Inputs!$L$15:$L$25))/12),0)</f>
        <v>0</v>
      </c>
      <c r="DZ39" s="383" t="n">
        <f aca="false">IFERROR(DY39*(1+INDEX(Inputs!$P$15:$P$25,MATCH('Cash Flows - Strike'!DZ$2,Inputs!$L$15:$L$25))/12),0)</f>
        <v>0</v>
      </c>
      <c r="EA39" s="383" t="n">
        <f aca="false">IFERROR(DZ39*(1+INDEX(Inputs!$P$15:$P$25,MATCH('Cash Flows - Strike'!EA$2,Inputs!$L$15:$L$25))/12),0)</f>
        <v>0</v>
      </c>
      <c r="EB39" s="383" t="n">
        <f aca="false">IFERROR(EA39*(1+INDEX(Inputs!$P$15:$P$25,MATCH('Cash Flows - Strike'!EB$2,Inputs!$L$15:$L$25))/12),0)</f>
        <v>0</v>
      </c>
      <c r="EC39" s="383" t="n">
        <f aca="false">IFERROR(EB39*(1+INDEX(Inputs!$P$15:$P$25,MATCH('Cash Flows - Strike'!EC$2,Inputs!$L$15:$L$25))/12),0)</f>
        <v>0</v>
      </c>
      <c r="ED39" s="383" t="n">
        <f aca="false">IFERROR(EC39*(1+INDEX(Inputs!$P$15:$P$25,MATCH('Cash Flows - Strike'!ED$2,Inputs!$L$15:$L$25))/12),0)</f>
        <v>0</v>
      </c>
      <c r="EE39" s="383" t="n">
        <f aca="false">IFERROR(ED39*(1+INDEX(Inputs!$P$15:$P$25,MATCH('Cash Flows - Strike'!EE$2,Inputs!$L$15:$L$25))/12),0)</f>
        <v>0</v>
      </c>
      <c r="EF39" s="383" t="n">
        <f aca="false">IFERROR(EE39*(1+INDEX(Inputs!$P$15:$P$25,MATCH('Cash Flows - Strike'!EF$2,Inputs!$L$15:$L$25))/12),0)</f>
        <v>0</v>
      </c>
      <c r="EG39" s="383" t="n">
        <f aca="false">IFERROR(EF39*(1+INDEX(Inputs!$P$15:$P$25,MATCH('Cash Flows - Strike'!EG$2,Inputs!$L$15:$L$25))/12),0)</f>
        <v>0</v>
      </c>
      <c r="EH39" s="383" t="n">
        <f aca="false">IFERROR(EG39*(1+INDEX(Inputs!$P$15:$P$25,MATCH('Cash Flows - Strike'!EH$2,Inputs!$L$15:$L$25))/12),0)</f>
        <v>0</v>
      </c>
      <c r="EI39" s="383" t="n">
        <f aca="false">IFERROR(EH39*(1+INDEX(Inputs!$P$15:$P$25,MATCH('Cash Flows - Strike'!EI$2,Inputs!$L$15:$L$25))/12),0)</f>
        <v>0</v>
      </c>
      <c r="EJ39" s="383" t="n">
        <f aca="false">IFERROR(EI39*(1+INDEX(Inputs!$P$15:$P$25,MATCH('Cash Flows - Strike'!EJ$2,Inputs!$L$15:$L$25))/12),0)</f>
        <v>0</v>
      </c>
      <c r="EK39" s="383" t="n">
        <f aca="false">IFERROR(EJ39*(1+INDEX(Inputs!$P$15:$P$25,MATCH('Cash Flows - Strike'!EK$2,Inputs!$L$15:$L$25))/12),0)</f>
        <v>0</v>
      </c>
      <c r="EL39" s="383" t="n">
        <f aca="false">IFERROR(EK39*(1+INDEX(Inputs!$P$15:$P$25,MATCH('Cash Flows - Strike'!EL$2,Inputs!$L$15:$L$25))/12),0)</f>
        <v>0</v>
      </c>
      <c r="EM39" s="383" t="n">
        <f aca="false">IFERROR(EL39*(1+INDEX(Inputs!$P$15:$P$25,MATCH('Cash Flows - Strike'!EM$2,Inputs!$L$15:$L$25))/12),0)</f>
        <v>0</v>
      </c>
      <c r="EN39" s="383" t="n">
        <f aca="false">IFERROR(EM39*(1+INDEX(Inputs!$P$15:$P$25,MATCH('Cash Flows - Strike'!EN$2,Inputs!$L$15:$L$25))/12),0)</f>
        <v>0</v>
      </c>
      <c r="EO39" s="383" t="n">
        <f aca="false">IFERROR(EN39*(1+INDEX(Inputs!$P$15:$P$25,MATCH('Cash Flows - Strike'!EO$2,Inputs!$L$15:$L$25))/12),0)</f>
        <v>0</v>
      </c>
      <c r="EP39" s="383" t="n">
        <f aca="false">IFERROR(EO39*(1+INDEX(Inputs!$P$15:$P$25,MATCH('Cash Flows - Strike'!EP$2,Inputs!$L$15:$L$25))/12),0)</f>
        <v>0</v>
      </c>
      <c r="EQ39" s="383" t="n">
        <f aca="false">IFERROR(EP39*(1+INDEX(Inputs!$P$15:$P$25,MATCH('Cash Flows - Strike'!EQ$2,Inputs!$L$15:$L$25))/12),0)</f>
        <v>0</v>
      </c>
      <c r="ER39" s="383" t="n">
        <f aca="false">IFERROR(EQ39*(1+INDEX(Inputs!$P$15:$P$25,MATCH('Cash Flows - Strike'!ER$2,Inputs!$L$15:$L$25))/12),0)</f>
        <v>0</v>
      </c>
      <c r="ES39" s="383" t="n">
        <f aca="false">IFERROR(ER39*(1+INDEX(Inputs!$P$15:$P$25,MATCH('Cash Flows - Strike'!ES$2,Inputs!$L$15:$L$25))/12),0)</f>
        <v>0</v>
      </c>
      <c r="ET39" s="383" t="n">
        <f aca="false">IFERROR(ES39*(1+INDEX(Inputs!$P$15:$P$25,MATCH('Cash Flows - Strike'!ET$2,Inputs!$L$15:$L$25))/12),0)</f>
        <v>0</v>
      </c>
      <c r="EU39" s="383" t="n">
        <f aca="false">IFERROR(ET39*(1+INDEX(Inputs!$P$15:$P$25,MATCH('Cash Flows - Strike'!EU$2,Inputs!$L$15:$L$25))/12),0)</f>
        <v>0</v>
      </c>
      <c r="EV39" s="383" t="n">
        <f aca="false">IFERROR(EU39*(1+INDEX(Inputs!$P$15:$P$25,MATCH('Cash Flows - Strike'!EV$2,Inputs!$L$15:$L$25))/12),0)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0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Strike'!V$2,Inputs!$L$15:$L$25))/12),0)</f>
        <v>0</v>
      </c>
      <c r="W40" s="383" t="n">
        <f aca="false">IFERROR(V40*(1+INDEX(Inputs!$P$15:$P$25,MATCH('Cash Flows - Strike'!W$2,Inputs!$L$15:$L$25))/12),0)</f>
        <v>0</v>
      </c>
      <c r="X40" s="383" t="n">
        <f aca="false">IFERROR(W40*(1+INDEX(Inputs!$P$15:$P$25,MATCH('Cash Flows - Strike'!X$2,Inputs!$L$15:$L$25))/12),0)</f>
        <v>0</v>
      </c>
      <c r="Y40" s="383" t="n">
        <f aca="false">IFERROR(X40*(1+INDEX(Inputs!$P$15:$P$25,MATCH('Cash Flows - Strike'!Y$2,Inputs!$L$15:$L$25))/12),0)</f>
        <v>0</v>
      </c>
      <c r="Z40" s="383" t="n">
        <f aca="false">IFERROR(Y40*(1+INDEX(Inputs!$P$15:$P$25,MATCH('Cash Flows - Strike'!Z$2,Inputs!$L$15:$L$25))/12),0)</f>
        <v>0</v>
      </c>
      <c r="AA40" s="383" t="n">
        <f aca="false">IFERROR(Z40*(1+INDEX(Inputs!$P$15:$P$25,MATCH('Cash Flows - Strike'!AA$2,Inputs!$L$15:$L$25))/12),0)</f>
        <v>0</v>
      </c>
      <c r="AB40" s="383" t="n">
        <f aca="false">IFERROR(AA40*(1+INDEX(Inputs!$P$15:$P$25,MATCH('Cash Flows - Strike'!AB$2,Inputs!$L$15:$L$25))/12),0)</f>
        <v>0</v>
      </c>
      <c r="AC40" s="383" t="n">
        <f aca="false">IFERROR(AB40*(1+INDEX(Inputs!$P$15:$P$25,MATCH('Cash Flows - Strike'!AC$2,Inputs!$L$15:$L$25))/12),0)</f>
        <v>0</v>
      </c>
      <c r="AD40" s="383" t="n">
        <f aca="false">IFERROR(AC40*(1+INDEX(Inputs!$P$15:$P$25,MATCH('Cash Flows - Strike'!AD$2,Inputs!$L$15:$L$25))/12),0)</f>
        <v>0</v>
      </c>
      <c r="AE40" s="383" t="n">
        <f aca="false">IFERROR(AD40*(1+INDEX(Inputs!$P$15:$P$25,MATCH('Cash Flows - Strike'!AE$2,Inputs!$L$15:$L$25))/12),0)</f>
        <v>0</v>
      </c>
      <c r="AF40" s="383" t="n">
        <f aca="false">IFERROR(AE40*(1+INDEX(Inputs!$P$15:$P$25,MATCH('Cash Flows - Strike'!AF$2,Inputs!$L$15:$L$25))/12),0)</f>
        <v>0</v>
      </c>
      <c r="AG40" s="383" t="n">
        <f aca="false">IFERROR(AF40*(1+INDEX(Inputs!$P$15:$P$25,MATCH('Cash Flows - Strike'!AG$2,Inputs!$L$15:$L$25))/12),0)</f>
        <v>0</v>
      </c>
      <c r="AH40" s="383" t="n">
        <f aca="false">IFERROR(AG40*(1+INDEX(Inputs!$P$15:$P$25,MATCH('Cash Flows - Strike'!AH$2,Inputs!$L$15:$L$25))/12),0)</f>
        <v>0</v>
      </c>
      <c r="AI40" s="383" t="n">
        <f aca="false">IFERROR(AH40*(1+INDEX(Inputs!$P$15:$P$25,MATCH('Cash Flows - Strike'!AI$2,Inputs!$L$15:$L$25))/12),0)</f>
        <v>0</v>
      </c>
      <c r="AJ40" s="383" t="n">
        <f aca="false">IFERROR(AI40*(1+INDEX(Inputs!$P$15:$P$25,MATCH('Cash Flows - Strike'!AJ$2,Inputs!$L$15:$L$25))/12),0)</f>
        <v>0</v>
      </c>
      <c r="AK40" s="383" t="n">
        <f aca="false">IFERROR(AJ40*(1+INDEX(Inputs!$P$15:$P$25,MATCH('Cash Flows - Strike'!AK$2,Inputs!$L$15:$L$25))/12),0)</f>
        <v>0</v>
      </c>
      <c r="AL40" s="383" t="n">
        <f aca="false">IFERROR(AK40*(1+INDEX(Inputs!$P$15:$P$25,MATCH('Cash Flows - Strike'!AL$2,Inputs!$L$15:$L$25))/12),0)</f>
        <v>0</v>
      </c>
      <c r="AM40" s="383" t="n">
        <f aca="false">IFERROR(AL40*(1+INDEX(Inputs!$P$15:$P$25,MATCH('Cash Flows - Strike'!AM$2,Inputs!$L$15:$L$25))/12),0)</f>
        <v>0</v>
      </c>
      <c r="AN40" s="383" t="n">
        <f aca="false">IFERROR(AM40*(1+INDEX(Inputs!$P$15:$P$25,MATCH('Cash Flows - Strike'!AN$2,Inputs!$L$15:$L$25))/12),0)</f>
        <v>0</v>
      </c>
      <c r="AO40" s="383" t="n">
        <f aca="false">IFERROR(AN40*(1+INDEX(Inputs!$P$15:$P$25,MATCH('Cash Flows - Strike'!AO$2,Inputs!$L$15:$L$25))/12),0)</f>
        <v>0</v>
      </c>
      <c r="AP40" s="383" t="n">
        <f aca="false">IFERROR(AO40*(1+INDEX(Inputs!$P$15:$P$25,MATCH('Cash Flows - Strike'!AP$2,Inputs!$L$15:$L$25))/12),0)</f>
        <v>0</v>
      </c>
      <c r="AQ40" s="383" t="n">
        <f aca="false">IFERROR(AP40*(1+INDEX(Inputs!$P$15:$P$25,MATCH('Cash Flows - Strike'!AQ$2,Inputs!$L$15:$L$25))/12),0)</f>
        <v>0</v>
      </c>
      <c r="AR40" s="383" t="n">
        <f aca="false">IFERROR(AQ40*(1+INDEX(Inputs!$P$15:$P$25,MATCH('Cash Flows - Strike'!AR$2,Inputs!$L$15:$L$25))/12),0)</f>
        <v>0</v>
      </c>
      <c r="AS40" s="383" t="n">
        <f aca="false">IFERROR(AR40*(1+INDEX(Inputs!$P$15:$P$25,MATCH('Cash Flows - Strike'!AS$2,Inputs!$L$15:$L$25))/12),0)</f>
        <v>0</v>
      </c>
      <c r="AT40" s="383" t="n">
        <f aca="false">IFERROR(AS40*(1+INDEX(Inputs!$P$15:$P$25,MATCH('Cash Flows - Strike'!AT$2,Inputs!$L$15:$L$25))/12),0)</f>
        <v>0</v>
      </c>
      <c r="AU40" s="383" t="n">
        <f aca="false">IFERROR(AT40*(1+INDEX(Inputs!$P$15:$P$25,MATCH('Cash Flows - Strike'!AU$2,Inputs!$L$15:$L$25))/12),0)</f>
        <v>0</v>
      </c>
      <c r="AV40" s="383" t="n">
        <f aca="false">IFERROR(AU40*(1+INDEX(Inputs!$P$15:$P$25,MATCH('Cash Flows - Strike'!AV$2,Inputs!$L$15:$L$25))/12),0)</f>
        <v>0</v>
      </c>
      <c r="AW40" s="383" t="n">
        <f aca="false">IFERROR(AV40*(1+INDEX(Inputs!$P$15:$P$25,MATCH('Cash Flows - Strike'!AW$2,Inputs!$L$15:$L$25))/12),0)</f>
        <v>0</v>
      </c>
      <c r="AX40" s="383" t="n">
        <f aca="false">IFERROR(AW40*(1+INDEX(Inputs!$P$15:$P$25,MATCH('Cash Flows - Strike'!AX$2,Inputs!$L$15:$L$25))/12),0)</f>
        <v>0</v>
      </c>
      <c r="AY40" s="383" t="n">
        <f aca="false">IFERROR(AX40*(1+INDEX(Inputs!$P$15:$P$25,MATCH('Cash Flows - Strike'!AY$2,Inputs!$L$15:$L$25))/12),0)</f>
        <v>0</v>
      </c>
      <c r="AZ40" s="383" t="n">
        <f aca="false">IFERROR(AY40*(1+INDEX(Inputs!$P$15:$P$25,MATCH('Cash Flows - Strike'!AZ$2,Inputs!$L$15:$L$25))/12),0)</f>
        <v>0</v>
      </c>
      <c r="BA40" s="383" t="n">
        <f aca="false">IFERROR(AZ40*(1+INDEX(Inputs!$P$15:$P$25,MATCH('Cash Flows - Strike'!BA$2,Inputs!$L$15:$L$25))/12),0)</f>
        <v>0</v>
      </c>
      <c r="BB40" s="383" t="n">
        <f aca="false">IFERROR(BA40*(1+INDEX(Inputs!$P$15:$P$25,MATCH('Cash Flows - Strike'!BB$2,Inputs!$L$15:$L$25))/12),0)</f>
        <v>0</v>
      </c>
      <c r="BC40" s="383" t="n">
        <f aca="false">IFERROR(BB40*(1+INDEX(Inputs!$P$15:$P$25,MATCH('Cash Flows - Strike'!BC$2,Inputs!$L$15:$L$25))/12),0)</f>
        <v>0</v>
      </c>
      <c r="BD40" s="383" t="n">
        <f aca="false">IFERROR(BC40*(1+INDEX(Inputs!$P$15:$P$25,MATCH('Cash Flows - Strike'!BD$2,Inputs!$L$15:$L$25))/12),0)</f>
        <v>0</v>
      </c>
      <c r="BE40" s="383" t="n">
        <f aca="false">IFERROR(BD40*(1+INDEX(Inputs!$P$15:$P$25,MATCH('Cash Flows - Strike'!BE$2,Inputs!$L$15:$L$25))/12),0)</f>
        <v>0</v>
      </c>
      <c r="BF40" s="383" t="n">
        <f aca="false">IFERROR(BE40*(1+INDEX(Inputs!$P$15:$P$25,MATCH('Cash Flows - Strike'!BF$2,Inputs!$L$15:$L$25))/12),0)</f>
        <v>0</v>
      </c>
      <c r="BG40" s="383" t="n">
        <f aca="false">IFERROR(BF40*(1+INDEX(Inputs!$P$15:$P$25,MATCH('Cash Flows - Strike'!BG$2,Inputs!$L$15:$L$25))/12),0)</f>
        <v>0</v>
      </c>
      <c r="BH40" s="383" t="n">
        <f aca="false">IFERROR(BG40*(1+INDEX(Inputs!$P$15:$P$25,MATCH('Cash Flows - Strike'!BH$2,Inputs!$L$15:$L$25))/12),0)</f>
        <v>0</v>
      </c>
      <c r="BI40" s="383" t="n">
        <f aca="false">IFERROR(BH40*(1+INDEX(Inputs!$P$15:$P$25,MATCH('Cash Flows - Strike'!BI$2,Inputs!$L$15:$L$25))/12),0)</f>
        <v>0</v>
      </c>
      <c r="BJ40" s="383" t="n">
        <f aca="false">IFERROR(BI40*(1+INDEX(Inputs!$P$15:$P$25,MATCH('Cash Flows - Strike'!BJ$2,Inputs!$L$15:$L$25))/12),0)</f>
        <v>0</v>
      </c>
      <c r="BK40" s="383" t="n">
        <f aca="false">IFERROR(BJ40*(1+INDEX(Inputs!$P$15:$P$25,MATCH('Cash Flows - Strike'!BK$2,Inputs!$L$15:$L$25))/12),0)</f>
        <v>0</v>
      </c>
      <c r="BL40" s="383" t="n">
        <f aca="false">IFERROR(BK40*(1+INDEX(Inputs!$P$15:$P$25,MATCH('Cash Flows - Strike'!BL$2,Inputs!$L$15:$L$25))/12),0)</f>
        <v>0</v>
      </c>
      <c r="BM40" s="383" t="n">
        <f aca="false">IFERROR(BL40*(1+INDEX(Inputs!$P$15:$P$25,MATCH('Cash Flows - Strike'!BM$2,Inputs!$L$15:$L$25))/12),0)</f>
        <v>0</v>
      </c>
      <c r="BN40" s="383" t="n">
        <f aca="false">IFERROR(BM40*(1+INDEX(Inputs!$P$15:$P$25,MATCH('Cash Flows - Strike'!BN$2,Inputs!$L$15:$L$25))/12),0)</f>
        <v>0</v>
      </c>
      <c r="BO40" s="383" t="n">
        <f aca="false">IFERROR(BN40*(1+INDEX(Inputs!$P$15:$P$25,MATCH('Cash Flows - Strike'!BO$2,Inputs!$L$15:$L$25))/12),0)</f>
        <v>0</v>
      </c>
      <c r="BP40" s="383" t="n">
        <f aca="false">IFERROR(BO40*(1+INDEX(Inputs!$P$15:$P$25,MATCH('Cash Flows - Strike'!BP$2,Inputs!$L$15:$L$25))/12),0)</f>
        <v>0</v>
      </c>
      <c r="BQ40" s="383" t="n">
        <f aca="false">IFERROR(BP40*(1+INDEX(Inputs!$P$15:$P$25,MATCH('Cash Flows - Strike'!BQ$2,Inputs!$L$15:$L$25))/12),0)</f>
        <v>0</v>
      </c>
      <c r="BR40" s="383" t="n">
        <f aca="false">IFERROR(BQ40*(1+INDEX(Inputs!$P$15:$P$25,MATCH('Cash Flows - Strike'!BR$2,Inputs!$L$15:$L$25))/12),0)</f>
        <v>0</v>
      </c>
      <c r="BS40" s="383" t="n">
        <f aca="false">IFERROR(BR40*(1+INDEX(Inputs!$P$15:$P$25,MATCH('Cash Flows - Strike'!BS$2,Inputs!$L$15:$L$25))/12),0)</f>
        <v>0</v>
      </c>
      <c r="BT40" s="383" t="n">
        <f aca="false">IFERROR(BS40*(1+INDEX(Inputs!$P$15:$P$25,MATCH('Cash Flows - Strike'!BT$2,Inputs!$L$15:$L$25))/12),0)</f>
        <v>0</v>
      </c>
      <c r="BU40" s="383" t="n">
        <f aca="false">IFERROR(BT40*(1+INDEX(Inputs!$P$15:$P$25,MATCH('Cash Flows - Strike'!BU$2,Inputs!$L$15:$L$25))/12),0)</f>
        <v>0</v>
      </c>
      <c r="BV40" s="383" t="n">
        <f aca="false">IFERROR(BU40*(1+INDEX(Inputs!$P$15:$P$25,MATCH('Cash Flows - Strike'!BV$2,Inputs!$L$15:$L$25))/12),0)</f>
        <v>0</v>
      </c>
      <c r="BW40" s="383" t="n">
        <f aca="false">IFERROR(BV40*(1+INDEX(Inputs!$P$15:$P$25,MATCH('Cash Flows - Strike'!BW$2,Inputs!$L$15:$L$25))/12),0)</f>
        <v>0</v>
      </c>
      <c r="BX40" s="383" t="n">
        <f aca="false">IFERROR(BW40*(1+INDEX(Inputs!$P$15:$P$25,MATCH('Cash Flows - Strike'!BX$2,Inputs!$L$15:$L$25))/12),0)</f>
        <v>0</v>
      </c>
      <c r="BY40" s="383" t="n">
        <f aca="false">IFERROR(BX40*(1+INDEX(Inputs!$P$15:$P$25,MATCH('Cash Flows - Strike'!BY$2,Inputs!$L$15:$L$25))/12),0)</f>
        <v>0</v>
      </c>
      <c r="BZ40" s="383" t="n">
        <f aca="false">IFERROR(BY40*(1+INDEX(Inputs!$P$15:$P$25,MATCH('Cash Flows - Strike'!BZ$2,Inputs!$L$15:$L$25))/12),0)</f>
        <v>0</v>
      </c>
      <c r="CA40" s="383" t="n">
        <f aca="false">IFERROR(BZ40*(1+INDEX(Inputs!$P$15:$P$25,MATCH('Cash Flows - Strike'!CA$2,Inputs!$L$15:$L$25))/12),0)</f>
        <v>0</v>
      </c>
      <c r="CB40" s="383" t="n">
        <f aca="false">IFERROR(CA40*(1+INDEX(Inputs!$P$15:$P$25,MATCH('Cash Flows - Strike'!CB$2,Inputs!$L$15:$L$25))/12),0)</f>
        <v>0</v>
      </c>
      <c r="CC40" s="383" t="n">
        <f aca="false">IFERROR(CB40*(1+INDEX(Inputs!$P$15:$P$25,MATCH('Cash Flows - Strike'!CC$2,Inputs!$L$15:$L$25))/12),0)</f>
        <v>0</v>
      </c>
      <c r="CD40" s="383" t="n">
        <f aca="false">IFERROR(CC40*(1+INDEX(Inputs!$P$15:$P$25,MATCH('Cash Flows - Strike'!CD$2,Inputs!$L$15:$L$25))/12),0)</f>
        <v>0</v>
      </c>
      <c r="CE40" s="383" t="n">
        <f aca="false">IFERROR(CD40*(1+INDEX(Inputs!$P$15:$P$25,MATCH('Cash Flows - Strike'!CE$2,Inputs!$L$15:$L$25))/12),0)</f>
        <v>0</v>
      </c>
      <c r="CF40" s="383" t="n">
        <f aca="false">IFERROR(CE40*(1+INDEX(Inputs!$P$15:$P$25,MATCH('Cash Flows - Strike'!CF$2,Inputs!$L$15:$L$25))/12),0)</f>
        <v>0</v>
      </c>
      <c r="CG40" s="383" t="n">
        <f aca="false">IFERROR(CF40*(1+INDEX(Inputs!$P$15:$P$25,MATCH('Cash Flows - Strike'!CG$2,Inputs!$L$15:$L$25))/12),0)</f>
        <v>0</v>
      </c>
      <c r="CH40" s="383" t="n">
        <f aca="false">IFERROR(CG40*(1+INDEX(Inputs!$P$15:$P$25,MATCH('Cash Flows - Strike'!CH$2,Inputs!$L$15:$L$25))/12),0)</f>
        <v>0</v>
      </c>
      <c r="CI40" s="383" t="n">
        <f aca="false">IFERROR(CH40*(1+INDEX(Inputs!$P$15:$P$25,MATCH('Cash Flows - Strike'!CI$2,Inputs!$L$15:$L$25))/12),0)</f>
        <v>0</v>
      </c>
      <c r="CJ40" s="383" t="n">
        <f aca="false">IFERROR(CI40*(1+INDEX(Inputs!$P$15:$P$25,MATCH('Cash Flows - Strike'!CJ$2,Inputs!$L$15:$L$25))/12),0)</f>
        <v>0</v>
      </c>
      <c r="CK40" s="383" t="n">
        <f aca="false">IFERROR(CJ40*(1+INDEX(Inputs!$P$15:$P$25,MATCH('Cash Flows - Strike'!CK$2,Inputs!$L$15:$L$25))/12),0)</f>
        <v>0</v>
      </c>
      <c r="CL40" s="383" t="n">
        <f aca="false">IFERROR(CK40*(1+INDEX(Inputs!$P$15:$P$25,MATCH('Cash Flows - Strike'!CL$2,Inputs!$L$15:$L$25))/12),0)</f>
        <v>0</v>
      </c>
      <c r="CM40" s="383" t="n">
        <f aca="false">IFERROR(CL40*(1+INDEX(Inputs!$P$15:$P$25,MATCH('Cash Flows - Strike'!CM$2,Inputs!$L$15:$L$25))/12),0)</f>
        <v>0</v>
      </c>
      <c r="CN40" s="383" t="n">
        <f aca="false">IFERROR(CM40*(1+INDEX(Inputs!$P$15:$P$25,MATCH('Cash Flows - Strike'!CN$2,Inputs!$L$15:$L$25))/12),0)</f>
        <v>0</v>
      </c>
      <c r="CO40" s="383" t="n">
        <f aca="false">IFERROR(CN40*(1+INDEX(Inputs!$P$15:$P$25,MATCH('Cash Flows - Strike'!CO$2,Inputs!$L$15:$L$25))/12),0)</f>
        <v>0</v>
      </c>
      <c r="CP40" s="383" t="n">
        <f aca="false">IFERROR(CO40*(1+INDEX(Inputs!$P$15:$P$25,MATCH('Cash Flows - Strike'!CP$2,Inputs!$L$15:$L$25))/12),0)</f>
        <v>0</v>
      </c>
      <c r="CQ40" s="383" t="n">
        <f aca="false">IFERROR(CP40*(1+INDEX(Inputs!$P$15:$P$25,MATCH('Cash Flows - Strike'!CQ$2,Inputs!$L$15:$L$25))/12),0)</f>
        <v>0</v>
      </c>
      <c r="CR40" s="383" t="n">
        <f aca="false">IFERROR(CQ40*(1+INDEX(Inputs!$P$15:$P$25,MATCH('Cash Flows - Strike'!CR$2,Inputs!$L$15:$L$25))/12),0)</f>
        <v>0</v>
      </c>
      <c r="CS40" s="383" t="n">
        <f aca="false">IFERROR(CR40*(1+INDEX(Inputs!$P$15:$P$25,MATCH('Cash Flows - Strike'!CS$2,Inputs!$L$15:$L$25))/12),0)</f>
        <v>0</v>
      </c>
      <c r="CT40" s="383" t="n">
        <f aca="false">IFERROR(CS40*(1+INDEX(Inputs!$P$15:$P$25,MATCH('Cash Flows - Strike'!CT$2,Inputs!$L$15:$L$25))/12),0)</f>
        <v>0</v>
      </c>
      <c r="CU40" s="383" t="n">
        <f aca="false">IFERROR(CT40*(1+INDEX(Inputs!$P$15:$P$25,MATCH('Cash Flows - Strike'!CU$2,Inputs!$L$15:$L$25))/12),0)</f>
        <v>0</v>
      </c>
      <c r="CV40" s="383" t="n">
        <f aca="false">IFERROR(CU40*(1+INDEX(Inputs!$P$15:$P$25,MATCH('Cash Flows - Strike'!CV$2,Inputs!$L$15:$L$25))/12),0)</f>
        <v>0</v>
      </c>
      <c r="CW40" s="383" t="n">
        <f aca="false">IFERROR(CV40*(1+INDEX(Inputs!$P$15:$P$25,MATCH('Cash Flows - Strike'!CW$2,Inputs!$L$15:$L$25))/12),0)</f>
        <v>0</v>
      </c>
      <c r="CX40" s="383" t="n">
        <f aca="false">IFERROR(CW40*(1+INDEX(Inputs!$P$15:$P$25,MATCH('Cash Flows - Strike'!CX$2,Inputs!$L$15:$L$25))/12),0)</f>
        <v>0</v>
      </c>
      <c r="CY40" s="383" t="n">
        <f aca="false">IFERROR(CX40*(1+INDEX(Inputs!$P$15:$P$25,MATCH('Cash Flows - Strike'!CY$2,Inputs!$L$15:$L$25))/12),0)</f>
        <v>0</v>
      </c>
      <c r="CZ40" s="383" t="n">
        <f aca="false">IFERROR(CY40*(1+INDEX(Inputs!$P$15:$P$25,MATCH('Cash Flows - Strike'!CZ$2,Inputs!$L$15:$L$25))/12),0)</f>
        <v>0</v>
      </c>
      <c r="DA40" s="383" t="n">
        <f aca="false">IFERROR(CZ40*(1+INDEX(Inputs!$P$15:$P$25,MATCH('Cash Flows - Strike'!DA$2,Inputs!$L$15:$L$25))/12),0)</f>
        <v>0</v>
      </c>
      <c r="DB40" s="383" t="n">
        <f aca="false">IFERROR(DA40*(1+INDEX(Inputs!$P$15:$P$25,MATCH('Cash Flows - Strike'!DB$2,Inputs!$L$15:$L$25))/12),0)</f>
        <v>0</v>
      </c>
      <c r="DC40" s="383" t="n">
        <f aca="false">IFERROR(DB40*(1+INDEX(Inputs!$P$15:$P$25,MATCH('Cash Flows - Strike'!DC$2,Inputs!$L$15:$L$25))/12),0)</f>
        <v>0</v>
      </c>
      <c r="DD40" s="383" t="n">
        <f aca="false">IFERROR(DC40*(1+INDEX(Inputs!$P$15:$P$25,MATCH('Cash Flows - Strike'!DD$2,Inputs!$L$15:$L$25))/12),0)</f>
        <v>0</v>
      </c>
      <c r="DE40" s="383" t="n">
        <f aca="false">IFERROR(DD40*(1+INDEX(Inputs!$P$15:$P$25,MATCH('Cash Flows - Strike'!DE$2,Inputs!$L$15:$L$25))/12),0)</f>
        <v>0</v>
      </c>
      <c r="DF40" s="383" t="n">
        <f aca="false">IFERROR(DE40*(1+INDEX(Inputs!$P$15:$P$25,MATCH('Cash Flows - Strike'!DF$2,Inputs!$L$15:$L$25))/12),0)</f>
        <v>0</v>
      </c>
      <c r="DG40" s="383" t="n">
        <f aca="false">IFERROR(DF40*(1+INDEX(Inputs!$P$15:$P$25,MATCH('Cash Flows - Strike'!DG$2,Inputs!$L$15:$L$25))/12),0)</f>
        <v>0</v>
      </c>
      <c r="DH40" s="383" t="n">
        <f aca="false">IFERROR(DG40*(1+INDEX(Inputs!$P$15:$P$25,MATCH('Cash Flows - Strike'!DH$2,Inputs!$L$15:$L$25))/12),0)</f>
        <v>0</v>
      </c>
      <c r="DI40" s="383" t="n">
        <f aca="false">IFERROR(DH40*(1+INDEX(Inputs!$P$15:$P$25,MATCH('Cash Flows - Strike'!DI$2,Inputs!$L$15:$L$25))/12),0)</f>
        <v>0</v>
      </c>
      <c r="DJ40" s="383" t="n">
        <f aca="false">IFERROR(DI40*(1+INDEX(Inputs!$P$15:$P$25,MATCH('Cash Flows - Strike'!DJ$2,Inputs!$L$15:$L$25))/12),0)</f>
        <v>0</v>
      </c>
      <c r="DK40" s="383" t="n">
        <f aca="false">IFERROR(DJ40*(1+INDEX(Inputs!$P$15:$P$25,MATCH('Cash Flows - Strike'!DK$2,Inputs!$L$15:$L$25))/12),0)</f>
        <v>0</v>
      </c>
      <c r="DL40" s="383" t="n">
        <f aca="false">IFERROR(DK40*(1+INDEX(Inputs!$P$15:$P$25,MATCH('Cash Flows - Strike'!DL$2,Inputs!$L$15:$L$25))/12),0)</f>
        <v>0</v>
      </c>
      <c r="DM40" s="383" t="n">
        <f aca="false">IFERROR(DL40*(1+INDEX(Inputs!$P$15:$P$25,MATCH('Cash Flows - Strike'!DM$2,Inputs!$L$15:$L$25))/12),0)</f>
        <v>0</v>
      </c>
      <c r="DN40" s="383" t="n">
        <f aca="false">IFERROR(DM40*(1+INDEX(Inputs!$P$15:$P$25,MATCH('Cash Flows - Strike'!DN$2,Inputs!$L$15:$L$25))/12),0)</f>
        <v>0</v>
      </c>
      <c r="DO40" s="383" t="n">
        <f aca="false">IFERROR(DN40*(1+INDEX(Inputs!$P$15:$P$25,MATCH('Cash Flows - Strike'!DO$2,Inputs!$L$15:$L$25))/12),0)</f>
        <v>0</v>
      </c>
      <c r="DP40" s="383" t="n">
        <f aca="false">IFERROR(DO40*(1+INDEX(Inputs!$P$15:$P$25,MATCH('Cash Flows - Strike'!DP$2,Inputs!$L$15:$L$25))/12),0)</f>
        <v>0</v>
      </c>
      <c r="DQ40" s="383" t="n">
        <f aca="false">IFERROR(DP40*(1+INDEX(Inputs!$P$15:$P$25,MATCH('Cash Flows - Strike'!DQ$2,Inputs!$L$15:$L$25))/12),0)</f>
        <v>0</v>
      </c>
      <c r="DR40" s="383" t="n">
        <f aca="false">IFERROR(DQ40*(1+INDEX(Inputs!$P$15:$P$25,MATCH('Cash Flows - Strike'!DR$2,Inputs!$L$15:$L$25))/12),0)</f>
        <v>0</v>
      </c>
      <c r="DS40" s="383" t="n">
        <f aca="false">IFERROR(DR40*(1+INDEX(Inputs!$P$15:$P$25,MATCH('Cash Flows - Strike'!DS$2,Inputs!$L$15:$L$25))/12),0)</f>
        <v>0</v>
      </c>
      <c r="DT40" s="383" t="n">
        <f aca="false">IFERROR(DS40*(1+INDEX(Inputs!$P$15:$P$25,MATCH('Cash Flows - Strike'!DT$2,Inputs!$L$15:$L$25))/12),0)</f>
        <v>0</v>
      </c>
      <c r="DU40" s="383" t="n">
        <f aca="false">IFERROR(DT40*(1+INDEX(Inputs!$P$15:$P$25,MATCH('Cash Flows - Strike'!DU$2,Inputs!$L$15:$L$25))/12),0)</f>
        <v>0</v>
      </c>
      <c r="DV40" s="383" t="n">
        <f aca="false">IFERROR(DU40*(1+INDEX(Inputs!$P$15:$P$25,MATCH('Cash Flows - Strike'!DV$2,Inputs!$L$15:$L$25))/12),0)</f>
        <v>0</v>
      </c>
      <c r="DW40" s="383" t="n">
        <f aca="false">IFERROR(DV40*(1+INDEX(Inputs!$P$15:$P$25,MATCH('Cash Flows - Strike'!DW$2,Inputs!$L$15:$L$25))/12),0)</f>
        <v>0</v>
      </c>
      <c r="DX40" s="383" t="n">
        <f aca="false">IFERROR(DW40*(1+INDEX(Inputs!$P$15:$P$25,MATCH('Cash Flows - Strike'!DX$2,Inputs!$L$15:$L$25))/12),0)</f>
        <v>0</v>
      </c>
      <c r="DY40" s="383" t="n">
        <f aca="false">IFERROR(DX40*(1+INDEX(Inputs!$P$15:$P$25,MATCH('Cash Flows - Strike'!DY$2,Inputs!$L$15:$L$25))/12),0)</f>
        <v>0</v>
      </c>
      <c r="DZ40" s="383" t="n">
        <f aca="false">IFERROR(DY40*(1+INDEX(Inputs!$P$15:$P$25,MATCH('Cash Flows - Strike'!DZ$2,Inputs!$L$15:$L$25))/12),0)</f>
        <v>0</v>
      </c>
      <c r="EA40" s="383" t="n">
        <f aca="false">IFERROR(DZ40*(1+INDEX(Inputs!$P$15:$P$25,MATCH('Cash Flows - Strike'!EA$2,Inputs!$L$15:$L$25))/12),0)</f>
        <v>0</v>
      </c>
      <c r="EB40" s="383" t="n">
        <f aca="false">IFERROR(EA40*(1+INDEX(Inputs!$P$15:$P$25,MATCH('Cash Flows - Strike'!EB$2,Inputs!$L$15:$L$25))/12),0)</f>
        <v>0</v>
      </c>
      <c r="EC40" s="383" t="n">
        <f aca="false">IFERROR(EB40*(1+INDEX(Inputs!$P$15:$P$25,MATCH('Cash Flows - Strike'!EC$2,Inputs!$L$15:$L$25))/12),0)</f>
        <v>0</v>
      </c>
      <c r="ED40" s="383" t="n">
        <f aca="false">IFERROR(EC40*(1+INDEX(Inputs!$P$15:$P$25,MATCH('Cash Flows - Strike'!ED$2,Inputs!$L$15:$L$25))/12),0)</f>
        <v>0</v>
      </c>
      <c r="EE40" s="383" t="n">
        <f aca="false">IFERROR(ED40*(1+INDEX(Inputs!$P$15:$P$25,MATCH('Cash Flows - Strike'!EE$2,Inputs!$L$15:$L$25))/12),0)</f>
        <v>0</v>
      </c>
      <c r="EF40" s="383" t="n">
        <f aca="false">IFERROR(EE40*(1+INDEX(Inputs!$P$15:$P$25,MATCH('Cash Flows - Strike'!EF$2,Inputs!$L$15:$L$25))/12),0)</f>
        <v>0</v>
      </c>
      <c r="EG40" s="383" t="n">
        <f aca="false">IFERROR(EF40*(1+INDEX(Inputs!$P$15:$P$25,MATCH('Cash Flows - Strike'!EG$2,Inputs!$L$15:$L$25))/12),0)</f>
        <v>0</v>
      </c>
      <c r="EH40" s="383" t="n">
        <f aca="false">IFERROR(EG40*(1+INDEX(Inputs!$P$15:$P$25,MATCH('Cash Flows - Strike'!EH$2,Inputs!$L$15:$L$25))/12),0)</f>
        <v>0</v>
      </c>
      <c r="EI40" s="383" t="n">
        <f aca="false">IFERROR(EH40*(1+INDEX(Inputs!$P$15:$P$25,MATCH('Cash Flows - Strike'!EI$2,Inputs!$L$15:$L$25))/12),0)</f>
        <v>0</v>
      </c>
      <c r="EJ40" s="383" t="n">
        <f aca="false">IFERROR(EI40*(1+INDEX(Inputs!$P$15:$P$25,MATCH('Cash Flows - Strike'!EJ$2,Inputs!$L$15:$L$25))/12),0)</f>
        <v>0</v>
      </c>
      <c r="EK40" s="383" t="n">
        <f aca="false">IFERROR(EJ40*(1+INDEX(Inputs!$P$15:$P$25,MATCH('Cash Flows - Strike'!EK$2,Inputs!$L$15:$L$25))/12),0)</f>
        <v>0</v>
      </c>
      <c r="EL40" s="383" t="n">
        <f aca="false">IFERROR(EK40*(1+INDEX(Inputs!$P$15:$P$25,MATCH('Cash Flows - Strike'!EL$2,Inputs!$L$15:$L$25))/12),0)</f>
        <v>0</v>
      </c>
      <c r="EM40" s="383" t="n">
        <f aca="false">IFERROR(EL40*(1+INDEX(Inputs!$P$15:$P$25,MATCH('Cash Flows - Strike'!EM$2,Inputs!$L$15:$L$25))/12),0)</f>
        <v>0</v>
      </c>
      <c r="EN40" s="383" t="n">
        <f aca="false">IFERROR(EM40*(1+INDEX(Inputs!$P$15:$P$25,MATCH('Cash Flows - Strike'!EN$2,Inputs!$L$15:$L$25))/12),0)</f>
        <v>0</v>
      </c>
      <c r="EO40" s="383" t="n">
        <f aca="false">IFERROR(EN40*(1+INDEX(Inputs!$P$15:$P$25,MATCH('Cash Flows - Strike'!EO$2,Inputs!$L$15:$L$25))/12),0)</f>
        <v>0</v>
      </c>
      <c r="EP40" s="383" t="n">
        <f aca="false">IFERROR(EO40*(1+INDEX(Inputs!$P$15:$P$25,MATCH('Cash Flows - Strike'!EP$2,Inputs!$L$15:$L$25))/12),0)</f>
        <v>0</v>
      </c>
      <c r="EQ40" s="383" t="n">
        <f aca="false">IFERROR(EP40*(1+INDEX(Inputs!$P$15:$P$25,MATCH('Cash Flows - Strike'!EQ$2,Inputs!$L$15:$L$25))/12),0)</f>
        <v>0</v>
      </c>
      <c r="ER40" s="383" t="n">
        <f aca="false">IFERROR(EQ40*(1+INDEX(Inputs!$P$15:$P$25,MATCH('Cash Flows - Strike'!ER$2,Inputs!$L$15:$L$25))/12),0)</f>
        <v>0</v>
      </c>
      <c r="ES40" s="383" t="n">
        <f aca="false">IFERROR(ER40*(1+INDEX(Inputs!$P$15:$P$25,MATCH('Cash Flows - Strike'!ES$2,Inputs!$L$15:$L$25))/12),0)</f>
        <v>0</v>
      </c>
      <c r="ET40" s="383" t="n">
        <f aca="false">IFERROR(ES40*(1+INDEX(Inputs!$P$15:$P$25,MATCH('Cash Flows - Strike'!ET$2,Inputs!$L$15:$L$25))/12),0)</f>
        <v>0</v>
      </c>
      <c r="EU40" s="383" t="n">
        <f aca="false">IFERROR(ET40*(1+INDEX(Inputs!$P$15:$P$25,MATCH('Cash Flows - Strike'!EU$2,Inputs!$L$15:$L$25))/12),0)</f>
        <v>0</v>
      </c>
      <c r="EV40" s="383" t="n">
        <f aca="false">IFERROR(EU40*(1+INDEX(Inputs!$P$15:$P$25,MATCH('Cash Flows - Strike'!EV$2,Inputs!$L$15:$L$25))/12),0)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0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Strike'!V$2,Inputs!$L$15:$L$25))/12),0)</f>
        <v>0</v>
      </c>
      <c r="W41" s="383" t="n">
        <f aca="false">IFERROR(V41*(1+INDEX(Inputs!$P$15:$P$25,MATCH('Cash Flows - Strike'!W$2,Inputs!$L$15:$L$25))/12),0)</f>
        <v>0</v>
      </c>
      <c r="X41" s="383" t="n">
        <f aca="false">IFERROR(W41*(1+INDEX(Inputs!$P$15:$P$25,MATCH('Cash Flows - Strike'!X$2,Inputs!$L$15:$L$25))/12),0)</f>
        <v>0</v>
      </c>
      <c r="Y41" s="383" t="n">
        <f aca="false">IFERROR(X41*(1+INDEX(Inputs!$P$15:$P$25,MATCH('Cash Flows - Strike'!Y$2,Inputs!$L$15:$L$25))/12),0)</f>
        <v>0</v>
      </c>
      <c r="Z41" s="383" t="n">
        <f aca="false">IFERROR(Y41*(1+INDEX(Inputs!$P$15:$P$25,MATCH('Cash Flows - Strike'!Z$2,Inputs!$L$15:$L$25))/12),0)</f>
        <v>0</v>
      </c>
      <c r="AA41" s="383" t="n">
        <f aca="false">IFERROR(Z41*(1+INDEX(Inputs!$P$15:$P$25,MATCH('Cash Flows - Strike'!AA$2,Inputs!$L$15:$L$25))/12),0)</f>
        <v>0</v>
      </c>
      <c r="AB41" s="383" t="n">
        <f aca="false">IFERROR(AA41*(1+INDEX(Inputs!$P$15:$P$25,MATCH('Cash Flows - Strike'!AB$2,Inputs!$L$15:$L$25))/12),0)</f>
        <v>0</v>
      </c>
      <c r="AC41" s="383" t="n">
        <f aca="false">IFERROR(AB41*(1+INDEX(Inputs!$P$15:$P$25,MATCH('Cash Flows - Strike'!AC$2,Inputs!$L$15:$L$25))/12),0)</f>
        <v>0</v>
      </c>
      <c r="AD41" s="383" t="n">
        <f aca="false">IFERROR(AC41*(1+INDEX(Inputs!$P$15:$P$25,MATCH('Cash Flows - Strike'!AD$2,Inputs!$L$15:$L$25))/12),0)</f>
        <v>0</v>
      </c>
      <c r="AE41" s="383" t="n">
        <f aca="false">IFERROR(AD41*(1+INDEX(Inputs!$P$15:$P$25,MATCH('Cash Flows - Strike'!AE$2,Inputs!$L$15:$L$25))/12),0)</f>
        <v>0</v>
      </c>
      <c r="AF41" s="383" t="n">
        <f aca="false">IFERROR(AE41*(1+INDEX(Inputs!$P$15:$P$25,MATCH('Cash Flows - Strike'!AF$2,Inputs!$L$15:$L$25))/12),0)</f>
        <v>0</v>
      </c>
      <c r="AG41" s="383" t="n">
        <f aca="false">IFERROR(AF41*(1+INDEX(Inputs!$P$15:$P$25,MATCH('Cash Flows - Strike'!AG$2,Inputs!$L$15:$L$25))/12),0)</f>
        <v>0</v>
      </c>
      <c r="AH41" s="383" t="n">
        <f aca="false">IFERROR(AG41*(1+INDEX(Inputs!$P$15:$P$25,MATCH('Cash Flows - Strike'!AH$2,Inputs!$L$15:$L$25))/12),0)</f>
        <v>0</v>
      </c>
      <c r="AI41" s="383" t="n">
        <f aca="false">IFERROR(AH41*(1+INDEX(Inputs!$P$15:$P$25,MATCH('Cash Flows - Strike'!AI$2,Inputs!$L$15:$L$25))/12),0)</f>
        <v>0</v>
      </c>
      <c r="AJ41" s="383" t="n">
        <f aca="false">IFERROR(AI41*(1+INDEX(Inputs!$P$15:$P$25,MATCH('Cash Flows - Strike'!AJ$2,Inputs!$L$15:$L$25))/12),0)</f>
        <v>0</v>
      </c>
      <c r="AK41" s="383" t="n">
        <f aca="false">IFERROR(AJ41*(1+INDEX(Inputs!$P$15:$P$25,MATCH('Cash Flows - Strike'!AK$2,Inputs!$L$15:$L$25))/12),0)</f>
        <v>0</v>
      </c>
      <c r="AL41" s="383" t="n">
        <f aca="false">IFERROR(AK41*(1+INDEX(Inputs!$P$15:$P$25,MATCH('Cash Flows - Strike'!AL$2,Inputs!$L$15:$L$25))/12),0)</f>
        <v>0</v>
      </c>
      <c r="AM41" s="383" t="n">
        <f aca="false">IFERROR(AL41*(1+INDEX(Inputs!$P$15:$P$25,MATCH('Cash Flows - Strike'!AM$2,Inputs!$L$15:$L$25))/12),0)</f>
        <v>0</v>
      </c>
      <c r="AN41" s="383" t="n">
        <f aca="false">IFERROR(AM41*(1+INDEX(Inputs!$P$15:$P$25,MATCH('Cash Flows - Strike'!AN$2,Inputs!$L$15:$L$25))/12),0)</f>
        <v>0</v>
      </c>
      <c r="AO41" s="383" t="n">
        <f aca="false">IFERROR(AN41*(1+INDEX(Inputs!$P$15:$P$25,MATCH('Cash Flows - Strike'!AO$2,Inputs!$L$15:$L$25))/12),0)</f>
        <v>0</v>
      </c>
      <c r="AP41" s="383" t="n">
        <f aca="false">IFERROR(AO41*(1+INDEX(Inputs!$P$15:$P$25,MATCH('Cash Flows - Strike'!AP$2,Inputs!$L$15:$L$25))/12),0)</f>
        <v>0</v>
      </c>
      <c r="AQ41" s="383" t="n">
        <f aca="false">IFERROR(AP41*(1+INDEX(Inputs!$P$15:$P$25,MATCH('Cash Flows - Strike'!AQ$2,Inputs!$L$15:$L$25))/12),0)</f>
        <v>0</v>
      </c>
      <c r="AR41" s="383" t="n">
        <f aca="false">IFERROR(AQ41*(1+INDEX(Inputs!$P$15:$P$25,MATCH('Cash Flows - Strike'!AR$2,Inputs!$L$15:$L$25))/12),0)</f>
        <v>0</v>
      </c>
      <c r="AS41" s="383" t="n">
        <f aca="false">IFERROR(AR41*(1+INDEX(Inputs!$P$15:$P$25,MATCH('Cash Flows - Strike'!AS$2,Inputs!$L$15:$L$25))/12),0)</f>
        <v>0</v>
      </c>
      <c r="AT41" s="383" t="n">
        <f aca="false">IFERROR(AS41*(1+INDEX(Inputs!$P$15:$P$25,MATCH('Cash Flows - Strike'!AT$2,Inputs!$L$15:$L$25))/12),0)</f>
        <v>0</v>
      </c>
      <c r="AU41" s="383" t="n">
        <f aca="false">IFERROR(AT41*(1+INDEX(Inputs!$P$15:$P$25,MATCH('Cash Flows - Strike'!AU$2,Inputs!$L$15:$L$25))/12),0)</f>
        <v>0</v>
      </c>
      <c r="AV41" s="383" t="n">
        <f aca="false">IFERROR(AU41*(1+INDEX(Inputs!$P$15:$P$25,MATCH('Cash Flows - Strike'!AV$2,Inputs!$L$15:$L$25))/12),0)</f>
        <v>0</v>
      </c>
      <c r="AW41" s="383" t="n">
        <f aca="false">IFERROR(AV41*(1+INDEX(Inputs!$P$15:$P$25,MATCH('Cash Flows - Strike'!AW$2,Inputs!$L$15:$L$25))/12),0)</f>
        <v>0</v>
      </c>
      <c r="AX41" s="383" t="n">
        <f aca="false">IFERROR(AW41*(1+INDEX(Inputs!$P$15:$P$25,MATCH('Cash Flows - Strike'!AX$2,Inputs!$L$15:$L$25))/12),0)</f>
        <v>0</v>
      </c>
      <c r="AY41" s="383" t="n">
        <f aca="false">IFERROR(AX41*(1+INDEX(Inputs!$P$15:$P$25,MATCH('Cash Flows - Strike'!AY$2,Inputs!$L$15:$L$25))/12),0)</f>
        <v>0</v>
      </c>
      <c r="AZ41" s="383" t="n">
        <f aca="false">IFERROR(AY41*(1+INDEX(Inputs!$P$15:$P$25,MATCH('Cash Flows - Strike'!AZ$2,Inputs!$L$15:$L$25))/12),0)</f>
        <v>0</v>
      </c>
      <c r="BA41" s="383" t="n">
        <f aca="false">IFERROR(AZ41*(1+INDEX(Inputs!$P$15:$P$25,MATCH('Cash Flows - Strike'!BA$2,Inputs!$L$15:$L$25))/12),0)</f>
        <v>0</v>
      </c>
      <c r="BB41" s="383" t="n">
        <f aca="false">IFERROR(BA41*(1+INDEX(Inputs!$P$15:$P$25,MATCH('Cash Flows - Strike'!BB$2,Inputs!$L$15:$L$25))/12),0)</f>
        <v>0</v>
      </c>
      <c r="BC41" s="383" t="n">
        <f aca="false">IFERROR(BB41*(1+INDEX(Inputs!$P$15:$P$25,MATCH('Cash Flows - Strike'!BC$2,Inputs!$L$15:$L$25))/12),0)</f>
        <v>0</v>
      </c>
      <c r="BD41" s="383" t="n">
        <f aca="false">IFERROR(BC41*(1+INDEX(Inputs!$P$15:$P$25,MATCH('Cash Flows - Strike'!BD$2,Inputs!$L$15:$L$25))/12),0)</f>
        <v>0</v>
      </c>
      <c r="BE41" s="383" t="n">
        <f aca="false">IFERROR(BD41*(1+INDEX(Inputs!$P$15:$P$25,MATCH('Cash Flows - Strike'!BE$2,Inputs!$L$15:$L$25))/12),0)</f>
        <v>0</v>
      </c>
      <c r="BF41" s="383" t="n">
        <f aca="false">IFERROR(BE41*(1+INDEX(Inputs!$P$15:$P$25,MATCH('Cash Flows - Strike'!BF$2,Inputs!$L$15:$L$25))/12),0)</f>
        <v>0</v>
      </c>
      <c r="BG41" s="383" t="n">
        <f aca="false">IFERROR(BF41*(1+INDEX(Inputs!$P$15:$P$25,MATCH('Cash Flows - Strike'!BG$2,Inputs!$L$15:$L$25))/12),0)</f>
        <v>0</v>
      </c>
      <c r="BH41" s="383" t="n">
        <f aca="false">IFERROR(BG41*(1+INDEX(Inputs!$P$15:$P$25,MATCH('Cash Flows - Strike'!BH$2,Inputs!$L$15:$L$25))/12),0)</f>
        <v>0</v>
      </c>
      <c r="BI41" s="383" t="n">
        <f aca="false">IFERROR(BH41*(1+INDEX(Inputs!$P$15:$P$25,MATCH('Cash Flows - Strike'!BI$2,Inputs!$L$15:$L$25))/12),0)</f>
        <v>0</v>
      </c>
      <c r="BJ41" s="383" t="n">
        <f aca="false">IFERROR(BI41*(1+INDEX(Inputs!$P$15:$P$25,MATCH('Cash Flows - Strike'!BJ$2,Inputs!$L$15:$L$25))/12),0)</f>
        <v>0</v>
      </c>
      <c r="BK41" s="383" t="n">
        <f aca="false">IFERROR(BJ41*(1+INDEX(Inputs!$P$15:$P$25,MATCH('Cash Flows - Strike'!BK$2,Inputs!$L$15:$L$25))/12),0)</f>
        <v>0</v>
      </c>
      <c r="BL41" s="383" t="n">
        <f aca="false">IFERROR(BK41*(1+INDEX(Inputs!$P$15:$P$25,MATCH('Cash Flows - Strike'!BL$2,Inputs!$L$15:$L$25))/12),0)</f>
        <v>0</v>
      </c>
      <c r="BM41" s="383" t="n">
        <f aca="false">IFERROR(BL41*(1+INDEX(Inputs!$P$15:$P$25,MATCH('Cash Flows - Strike'!BM$2,Inputs!$L$15:$L$25))/12),0)</f>
        <v>0</v>
      </c>
      <c r="BN41" s="383" t="n">
        <f aca="false">IFERROR(BM41*(1+INDEX(Inputs!$P$15:$P$25,MATCH('Cash Flows - Strike'!BN$2,Inputs!$L$15:$L$25))/12),0)</f>
        <v>0</v>
      </c>
      <c r="BO41" s="383" t="n">
        <f aca="false">IFERROR(BN41*(1+INDEX(Inputs!$P$15:$P$25,MATCH('Cash Flows - Strike'!BO$2,Inputs!$L$15:$L$25))/12),0)</f>
        <v>0</v>
      </c>
      <c r="BP41" s="383" t="n">
        <f aca="false">IFERROR(BO41*(1+INDEX(Inputs!$P$15:$P$25,MATCH('Cash Flows - Strike'!BP$2,Inputs!$L$15:$L$25))/12),0)</f>
        <v>0</v>
      </c>
      <c r="BQ41" s="383" t="n">
        <f aca="false">IFERROR(BP41*(1+INDEX(Inputs!$P$15:$P$25,MATCH('Cash Flows - Strike'!BQ$2,Inputs!$L$15:$L$25))/12),0)</f>
        <v>0</v>
      </c>
      <c r="BR41" s="383" t="n">
        <f aca="false">IFERROR(BQ41*(1+INDEX(Inputs!$P$15:$P$25,MATCH('Cash Flows - Strike'!BR$2,Inputs!$L$15:$L$25))/12),0)</f>
        <v>0</v>
      </c>
      <c r="BS41" s="383" t="n">
        <f aca="false">IFERROR(BR41*(1+INDEX(Inputs!$P$15:$P$25,MATCH('Cash Flows - Strike'!BS$2,Inputs!$L$15:$L$25))/12),0)</f>
        <v>0</v>
      </c>
      <c r="BT41" s="383" t="n">
        <f aca="false">IFERROR(BS41*(1+INDEX(Inputs!$P$15:$P$25,MATCH('Cash Flows - Strike'!BT$2,Inputs!$L$15:$L$25))/12),0)</f>
        <v>0</v>
      </c>
      <c r="BU41" s="383" t="n">
        <f aca="false">IFERROR(BT41*(1+INDEX(Inputs!$P$15:$P$25,MATCH('Cash Flows - Strike'!BU$2,Inputs!$L$15:$L$25))/12),0)</f>
        <v>0</v>
      </c>
      <c r="BV41" s="383" t="n">
        <f aca="false">IFERROR(BU41*(1+INDEX(Inputs!$P$15:$P$25,MATCH('Cash Flows - Strike'!BV$2,Inputs!$L$15:$L$25))/12),0)</f>
        <v>0</v>
      </c>
      <c r="BW41" s="383" t="n">
        <f aca="false">IFERROR(BV41*(1+INDEX(Inputs!$P$15:$P$25,MATCH('Cash Flows - Strike'!BW$2,Inputs!$L$15:$L$25))/12),0)</f>
        <v>0</v>
      </c>
      <c r="BX41" s="383" t="n">
        <f aca="false">IFERROR(BW41*(1+INDEX(Inputs!$P$15:$P$25,MATCH('Cash Flows - Strike'!BX$2,Inputs!$L$15:$L$25))/12),0)</f>
        <v>0</v>
      </c>
      <c r="BY41" s="383" t="n">
        <f aca="false">IFERROR(BX41*(1+INDEX(Inputs!$P$15:$P$25,MATCH('Cash Flows - Strike'!BY$2,Inputs!$L$15:$L$25))/12),0)</f>
        <v>0</v>
      </c>
      <c r="BZ41" s="383" t="n">
        <f aca="false">IFERROR(BY41*(1+INDEX(Inputs!$P$15:$P$25,MATCH('Cash Flows - Strike'!BZ$2,Inputs!$L$15:$L$25))/12),0)</f>
        <v>0</v>
      </c>
      <c r="CA41" s="383" t="n">
        <f aca="false">IFERROR(BZ41*(1+INDEX(Inputs!$P$15:$P$25,MATCH('Cash Flows - Strike'!CA$2,Inputs!$L$15:$L$25))/12),0)</f>
        <v>0</v>
      </c>
      <c r="CB41" s="383" t="n">
        <f aca="false">IFERROR(CA41*(1+INDEX(Inputs!$P$15:$P$25,MATCH('Cash Flows - Strike'!CB$2,Inputs!$L$15:$L$25))/12),0)</f>
        <v>0</v>
      </c>
      <c r="CC41" s="383" t="n">
        <f aca="false">IFERROR(CB41*(1+INDEX(Inputs!$P$15:$P$25,MATCH('Cash Flows - Strike'!CC$2,Inputs!$L$15:$L$25))/12),0)</f>
        <v>0</v>
      </c>
      <c r="CD41" s="383" t="n">
        <f aca="false">IFERROR(CC41*(1+INDEX(Inputs!$P$15:$P$25,MATCH('Cash Flows - Strike'!CD$2,Inputs!$L$15:$L$25))/12),0)</f>
        <v>0</v>
      </c>
      <c r="CE41" s="383" t="n">
        <f aca="false">IFERROR(CD41*(1+INDEX(Inputs!$P$15:$P$25,MATCH('Cash Flows - Strike'!CE$2,Inputs!$L$15:$L$25))/12),0)</f>
        <v>0</v>
      </c>
      <c r="CF41" s="383" t="n">
        <f aca="false">IFERROR(CE41*(1+INDEX(Inputs!$P$15:$P$25,MATCH('Cash Flows - Strike'!CF$2,Inputs!$L$15:$L$25))/12),0)</f>
        <v>0</v>
      </c>
      <c r="CG41" s="383" t="n">
        <f aca="false">IFERROR(CF41*(1+INDEX(Inputs!$P$15:$P$25,MATCH('Cash Flows - Strike'!CG$2,Inputs!$L$15:$L$25))/12),0)</f>
        <v>0</v>
      </c>
      <c r="CH41" s="383" t="n">
        <f aca="false">IFERROR(CG41*(1+INDEX(Inputs!$P$15:$P$25,MATCH('Cash Flows - Strike'!CH$2,Inputs!$L$15:$L$25))/12),0)</f>
        <v>0</v>
      </c>
      <c r="CI41" s="383" t="n">
        <f aca="false">IFERROR(CH41*(1+INDEX(Inputs!$P$15:$P$25,MATCH('Cash Flows - Strike'!CI$2,Inputs!$L$15:$L$25))/12),0)</f>
        <v>0</v>
      </c>
      <c r="CJ41" s="383" t="n">
        <f aca="false">IFERROR(CI41*(1+INDEX(Inputs!$P$15:$P$25,MATCH('Cash Flows - Strike'!CJ$2,Inputs!$L$15:$L$25))/12),0)</f>
        <v>0</v>
      </c>
      <c r="CK41" s="383" t="n">
        <f aca="false">IFERROR(CJ41*(1+INDEX(Inputs!$P$15:$P$25,MATCH('Cash Flows - Strike'!CK$2,Inputs!$L$15:$L$25))/12),0)</f>
        <v>0</v>
      </c>
      <c r="CL41" s="383" t="n">
        <f aca="false">IFERROR(CK41*(1+INDEX(Inputs!$P$15:$P$25,MATCH('Cash Flows - Strike'!CL$2,Inputs!$L$15:$L$25))/12),0)</f>
        <v>0</v>
      </c>
      <c r="CM41" s="383" t="n">
        <f aca="false">IFERROR(CL41*(1+INDEX(Inputs!$P$15:$P$25,MATCH('Cash Flows - Strike'!CM$2,Inputs!$L$15:$L$25))/12),0)</f>
        <v>0</v>
      </c>
      <c r="CN41" s="383" t="n">
        <f aca="false">IFERROR(CM41*(1+INDEX(Inputs!$P$15:$P$25,MATCH('Cash Flows - Strike'!CN$2,Inputs!$L$15:$L$25))/12),0)</f>
        <v>0</v>
      </c>
      <c r="CO41" s="383" t="n">
        <f aca="false">IFERROR(CN41*(1+INDEX(Inputs!$P$15:$P$25,MATCH('Cash Flows - Strike'!CO$2,Inputs!$L$15:$L$25))/12),0)</f>
        <v>0</v>
      </c>
      <c r="CP41" s="383" t="n">
        <f aca="false">IFERROR(CO41*(1+INDEX(Inputs!$P$15:$P$25,MATCH('Cash Flows - Strike'!CP$2,Inputs!$L$15:$L$25))/12),0)</f>
        <v>0</v>
      </c>
      <c r="CQ41" s="383" t="n">
        <f aca="false">IFERROR(CP41*(1+INDEX(Inputs!$P$15:$P$25,MATCH('Cash Flows - Strike'!CQ$2,Inputs!$L$15:$L$25))/12),0)</f>
        <v>0</v>
      </c>
      <c r="CR41" s="383" t="n">
        <f aca="false">IFERROR(CQ41*(1+INDEX(Inputs!$P$15:$P$25,MATCH('Cash Flows - Strike'!CR$2,Inputs!$L$15:$L$25))/12),0)</f>
        <v>0</v>
      </c>
      <c r="CS41" s="383" t="n">
        <f aca="false">IFERROR(CR41*(1+INDEX(Inputs!$P$15:$P$25,MATCH('Cash Flows - Strike'!CS$2,Inputs!$L$15:$L$25))/12),0)</f>
        <v>0</v>
      </c>
      <c r="CT41" s="383" t="n">
        <f aca="false">IFERROR(CS41*(1+INDEX(Inputs!$P$15:$P$25,MATCH('Cash Flows - Strike'!CT$2,Inputs!$L$15:$L$25))/12),0)</f>
        <v>0</v>
      </c>
      <c r="CU41" s="383" t="n">
        <f aca="false">IFERROR(CT41*(1+INDEX(Inputs!$P$15:$P$25,MATCH('Cash Flows - Strike'!CU$2,Inputs!$L$15:$L$25))/12),0)</f>
        <v>0</v>
      </c>
      <c r="CV41" s="383" t="n">
        <f aca="false">IFERROR(CU41*(1+INDEX(Inputs!$P$15:$P$25,MATCH('Cash Flows - Strike'!CV$2,Inputs!$L$15:$L$25))/12),0)</f>
        <v>0</v>
      </c>
      <c r="CW41" s="383" t="n">
        <f aca="false">IFERROR(CV41*(1+INDEX(Inputs!$P$15:$P$25,MATCH('Cash Flows - Strike'!CW$2,Inputs!$L$15:$L$25))/12),0)</f>
        <v>0</v>
      </c>
      <c r="CX41" s="383" t="n">
        <f aca="false">IFERROR(CW41*(1+INDEX(Inputs!$P$15:$P$25,MATCH('Cash Flows - Strike'!CX$2,Inputs!$L$15:$L$25))/12),0)</f>
        <v>0</v>
      </c>
      <c r="CY41" s="383" t="n">
        <f aca="false">IFERROR(CX41*(1+INDEX(Inputs!$P$15:$P$25,MATCH('Cash Flows - Strike'!CY$2,Inputs!$L$15:$L$25))/12),0)</f>
        <v>0</v>
      </c>
      <c r="CZ41" s="383" t="n">
        <f aca="false">IFERROR(CY41*(1+INDEX(Inputs!$P$15:$P$25,MATCH('Cash Flows - Strike'!CZ$2,Inputs!$L$15:$L$25))/12),0)</f>
        <v>0</v>
      </c>
      <c r="DA41" s="383" t="n">
        <f aca="false">IFERROR(CZ41*(1+INDEX(Inputs!$P$15:$P$25,MATCH('Cash Flows - Strike'!DA$2,Inputs!$L$15:$L$25))/12),0)</f>
        <v>0</v>
      </c>
      <c r="DB41" s="383" t="n">
        <f aca="false">IFERROR(DA41*(1+INDEX(Inputs!$P$15:$P$25,MATCH('Cash Flows - Strike'!DB$2,Inputs!$L$15:$L$25))/12),0)</f>
        <v>0</v>
      </c>
      <c r="DC41" s="383" t="n">
        <f aca="false">IFERROR(DB41*(1+INDEX(Inputs!$P$15:$P$25,MATCH('Cash Flows - Strike'!DC$2,Inputs!$L$15:$L$25))/12),0)</f>
        <v>0</v>
      </c>
      <c r="DD41" s="383" t="n">
        <f aca="false">IFERROR(DC41*(1+INDEX(Inputs!$P$15:$P$25,MATCH('Cash Flows - Strike'!DD$2,Inputs!$L$15:$L$25))/12),0)</f>
        <v>0</v>
      </c>
      <c r="DE41" s="383" t="n">
        <f aca="false">IFERROR(DD41*(1+INDEX(Inputs!$P$15:$P$25,MATCH('Cash Flows - Strike'!DE$2,Inputs!$L$15:$L$25))/12),0)</f>
        <v>0</v>
      </c>
      <c r="DF41" s="383" t="n">
        <f aca="false">IFERROR(DE41*(1+INDEX(Inputs!$P$15:$P$25,MATCH('Cash Flows - Strike'!DF$2,Inputs!$L$15:$L$25))/12),0)</f>
        <v>0</v>
      </c>
      <c r="DG41" s="383" t="n">
        <f aca="false">IFERROR(DF41*(1+INDEX(Inputs!$P$15:$P$25,MATCH('Cash Flows - Strike'!DG$2,Inputs!$L$15:$L$25))/12),0)</f>
        <v>0</v>
      </c>
      <c r="DH41" s="383" t="n">
        <f aca="false">IFERROR(DG41*(1+INDEX(Inputs!$P$15:$P$25,MATCH('Cash Flows - Strike'!DH$2,Inputs!$L$15:$L$25))/12),0)</f>
        <v>0</v>
      </c>
      <c r="DI41" s="383" t="n">
        <f aca="false">IFERROR(DH41*(1+INDEX(Inputs!$P$15:$P$25,MATCH('Cash Flows - Strike'!DI$2,Inputs!$L$15:$L$25))/12),0)</f>
        <v>0</v>
      </c>
      <c r="DJ41" s="383" t="n">
        <f aca="false">IFERROR(DI41*(1+INDEX(Inputs!$P$15:$P$25,MATCH('Cash Flows - Strike'!DJ$2,Inputs!$L$15:$L$25))/12),0)</f>
        <v>0</v>
      </c>
      <c r="DK41" s="383" t="n">
        <f aca="false">IFERROR(DJ41*(1+INDEX(Inputs!$P$15:$P$25,MATCH('Cash Flows - Strike'!DK$2,Inputs!$L$15:$L$25))/12),0)</f>
        <v>0</v>
      </c>
      <c r="DL41" s="383" t="n">
        <f aca="false">IFERROR(DK41*(1+INDEX(Inputs!$P$15:$P$25,MATCH('Cash Flows - Strike'!DL$2,Inputs!$L$15:$L$25))/12),0)</f>
        <v>0</v>
      </c>
      <c r="DM41" s="383" t="n">
        <f aca="false">IFERROR(DL41*(1+INDEX(Inputs!$P$15:$P$25,MATCH('Cash Flows - Strike'!DM$2,Inputs!$L$15:$L$25))/12),0)</f>
        <v>0</v>
      </c>
      <c r="DN41" s="383" t="n">
        <f aca="false">IFERROR(DM41*(1+INDEX(Inputs!$P$15:$P$25,MATCH('Cash Flows - Strike'!DN$2,Inputs!$L$15:$L$25))/12),0)</f>
        <v>0</v>
      </c>
      <c r="DO41" s="383" t="n">
        <f aca="false">IFERROR(DN41*(1+INDEX(Inputs!$P$15:$P$25,MATCH('Cash Flows - Strike'!DO$2,Inputs!$L$15:$L$25))/12),0)</f>
        <v>0</v>
      </c>
      <c r="DP41" s="383" t="n">
        <f aca="false">IFERROR(DO41*(1+INDEX(Inputs!$P$15:$P$25,MATCH('Cash Flows - Strike'!DP$2,Inputs!$L$15:$L$25))/12),0)</f>
        <v>0</v>
      </c>
      <c r="DQ41" s="383" t="n">
        <f aca="false">IFERROR(DP41*(1+INDEX(Inputs!$P$15:$P$25,MATCH('Cash Flows - Strike'!DQ$2,Inputs!$L$15:$L$25))/12),0)</f>
        <v>0</v>
      </c>
      <c r="DR41" s="383" t="n">
        <f aca="false">IFERROR(DQ41*(1+INDEX(Inputs!$P$15:$P$25,MATCH('Cash Flows - Strike'!DR$2,Inputs!$L$15:$L$25))/12),0)</f>
        <v>0</v>
      </c>
      <c r="DS41" s="383" t="n">
        <f aca="false">IFERROR(DR41*(1+INDEX(Inputs!$P$15:$P$25,MATCH('Cash Flows - Strike'!DS$2,Inputs!$L$15:$L$25))/12),0)</f>
        <v>0</v>
      </c>
      <c r="DT41" s="383" t="n">
        <f aca="false">IFERROR(DS41*(1+INDEX(Inputs!$P$15:$P$25,MATCH('Cash Flows - Strike'!DT$2,Inputs!$L$15:$L$25))/12),0)</f>
        <v>0</v>
      </c>
      <c r="DU41" s="383" t="n">
        <f aca="false">IFERROR(DT41*(1+INDEX(Inputs!$P$15:$P$25,MATCH('Cash Flows - Strike'!DU$2,Inputs!$L$15:$L$25))/12),0)</f>
        <v>0</v>
      </c>
      <c r="DV41" s="383" t="n">
        <f aca="false">IFERROR(DU41*(1+INDEX(Inputs!$P$15:$P$25,MATCH('Cash Flows - Strike'!DV$2,Inputs!$L$15:$L$25))/12),0)</f>
        <v>0</v>
      </c>
      <c r="DW41" s="383" t="n">
        <f aca="false">IFERROR(DV41*(1+INDEX(Inputs!$P$15:$P$25,MATCH('Cash Flows - Strike'!DW$2,Inputs!$L$15:$L$25))/12),0)</f>
        <v>0</v>
      </c>
      <c r="DX41" s="383" t="n">
        <f aca="false">IFERROR(DW41*(1+INDEX(Inputs!$P$15:$P$25,MATCH('Cash Flows - Strike'!DX$2,Inputs!$L$15:$L$25))/12),0)</f>
        <v>0</v>
      </c>
      <c r="DY41" s="383" t="n">
        <f aca="false">IFERROR(DX41*(1+INDEX(Inputs!$P$15:$P$25,MATCH('Cash Flows - Strike'!DY$2,Inputs!$L$15:$L$25))/12),0)</f>
        <v>0</v>
      </c>
      <c r="DZ41" s="383" t="n">
        <f aca="false">IFERROR(DY41*(1+INDEX(Inputs!$P$15:$P$25,MATCH('Cash Flows - Strike'!DZ$2,Inputs!$L$15:$L$25))/12),0)</f>
        <v>0</v>
      </c>
      <c r="EA41" s="383" t="n">
        <f aca="false">IFERROR(DZ41*(1+INDEX(Inputs!$P$15:$P$25,MATCH('Cash Flows - Strike'!EA$2,Inputs!$L$15:$L$25))/12),0)</f>
        <v>0</v>
      </c>
      <c r="EB41" s="383" t="n">
        <f aca="false">IFERROR(EA41*(1+INDEX(Inputs!$P$15:$P$25,MATCH('Cash Flows - Strike'!EB$2,Inputs!$L$15:$L$25))/12),0)</f>
        <v>0</v>
      </c>
      <c r="EC41" s="383" t="n">
        <f aca="false">IFERROR(EB41*(1+INDEX(Inputs!$P$15:$P$25,MATCH('Cash Flows - Strike'!EC$2,Inputs!$L$15:$L$25))/12),0)</f>
        <v>0</v>
      </c>
      <c r="ED41" s="383" t="n">
        <f aca="false">IFERROR(EC41*(1+INDEX(Inputs!$P$15:$P$25,MATCH('Cash Flows - Strike'!ED$2,Inputs!$L$15:$L$25))/12),0)</f>
        <v>0</v>
      </c>
      <c r="EE41" s="383" t="n">
        <f aca="false">IFERROR(ED41*(1+INDEX(Inputs!$P$15:$P$25,MATCH('Cash Flows - Strike'!EE$2,Inputs!$L$15:$L$25))/12),0)</f>
        <v>0</v>
      </c>
      <c r="EF41" s="383" t="n">
        <f aca="false">IFERROR(EE41*(1+INDEX(Inputs!$P$15:$P$25,MATCH('Cash Flows - Strike'!EF$2,Inputs!$L$15:$L$25))/12),0)</f>
        <v>0</v>
      </c>
      <c r="EG41" s="383" t="n">
        <f aca="false">IFERROR(EF41*(1+INDEX(Inputs!$P$15:$P$25,MATCH('Cash Flows - Strike'!EG$2,Inputs!$L$15:$L$25))/12),0)</f>
        <v>0</v>
      </c>
      <c r="EH41" s="383" t="n">
        <f aca="false">IFERROR(EG41*(1+INDEX(Inputs!$P$15:$P$25,MATCH('Cash Flows - Strike'!EH$2,Inputs!$L$15:$L$25))/12),0)</f>
        <v>0</v>
      </c>
      <c r="EI41" s="383" t="n">
        <f aca="false">IFERROR(EH41*(1+INDEX(Inputs!$P$15:$P$25,MATCH('Cash Flows - Strike'!EI$2,Inputs!$L$15:$L$25))/12),0)</f>
        <v>0</v>
      </c>
      <c r="EJ41" s="383" t="n">
        <f aca="false">IFERROR(EI41*(1+INDEX(Inputs!$P$15:$P$25,MATCH('Cash Flows - Strike'!EJ$2,Inputs!$L$15:$L$25))/12),0)</f>
        <v>0</v>
      </c>
      <c r="EK41" s="383" t="n">
        <f aca="false">IFERROR(EJ41*(1+INDEX(Inputs!$P$15:$P$25,MATCH('Cash Flows - Strike'!EK$2,Inputs!$L$15:$L$25))/12),0)</f>
        <v>0</v>
      </c>
      <c r="EL41" s="383" t="n">
        <f aca="false">IFERROR(EK41*(1+INDEX(Inputs!$P$15:$P$25,MATCH('Cash Flows - Strike'!EL$2,Inputs!$L$15:$L$25))/12),0)</f>
        <v>0</v>
      </c>
      <c r="EM41" s="383" t="n">
        <f aca="false">IFERROR(EL41*(1+INDEX(Inputs!$P$15:$P$25,MATCH('Cash Flows - Strike'!EM$2,Inputs!$L$15:$L$25))/12),0)</f>
        <v>0</v>
      </c>
      <c r="EN41" s="383" t="n">
        <f aca="false">IFERROR(EM41*(1+INDEX(Inputs!$P$15:$P$25,MATCH('Cash Flows - Strike'!EN$2,Inputs!$L$15:$L$25))/12),0)</f>
        <v>0</v>
      </c>
      <c r="EO41" s="383" t="n">
        <f aca="false">IFERROR(EN41*(1+INDEX(Inputs!$P$15:$P$25,MATCH('Cash Flows - Strike'!EO$2,Inputs!$L$15:$L$25))/12),0)</f>
        <v>0</v>
      </c>
      <c r="EP41" s="383" t="n">
        <f aca="false">IFERROR(EO41*(1+INDEX(Inputs!$P$15:$P$25,MATCH('Cash Flows - Strike'!EP$2,Inputs!$L$15:$L$25))/12),0)</f>
        <v>0</v>
      </c>
      <c r="EQ41" s="383" t="n">
        <f aca="false">IFERROR(EP41*(1+INDEX(Inputs!$P$15:$P$25,MATCH('Cash Flows - Strike'!EQ$2,Inputs!$L$15:$L$25))/12),0)</f>
        <v>0</v>
      </c>
      <c r="ER41" s="383" t="n">
        <f aca="false">IFERROR(EQ41*(1+INDEX(Inputs!$P$15:$P$25,MATCH('Cash Flows - Strike'!ER$2,Inputs!$L$15:$L$25))/12),0)</f>
        <v>0</v>
      </c>
      <c r="ES41" s="383" t="n">
        <f aca="false">IFERROR(ER41*(1+INDEX(Inputs!$P$15:$P$25,MATCH('Cash Flows - Strike'!ES$2,Inputs!$L$15:$L$25))/12),0)</f>
        <v>0</v>
      </c>
      <c r="ET41" s="383" t="n">
        <f aca="false">IFERROR(ES41*(1+INDEX(Inputs!$P$15:$P$25,MATCH('Cash Flows - Strike'!ET$2,Inputs!$L$15:$L$25))/12),0)</f>
        <v>0</v>
      </c>
      <c r="EU41" s="383" t="n">
        <f aca="false">IFERROR(ET41*(1+INDEX(Inputs!$P$15:$P$25,MATCH('Cash Flows - Strike'!EU$2,Inputs!$L$15:$L$25))/12),0)</f>
        <v>0</v>
      </c>
      <c r="EV41" s="383" t="n">
        <f aca="false">IFERROR(EU41*(1+INDEX(Inputs!$P$15:$P$25,MATCH('Cash Flows - Strike'!EV$2,Inputs!$L$15:$L$25))/12),0)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0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224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225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226</v>
      </c>
      <c r="S45" s="430"/>
      <c r="T45" s="431" t="e">
        <f aca="false">-Inputs!E16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10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227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228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210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229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230</v>
      </c>
      <c r="T54" s="383" t="n">
        <f aca="false">IFERROR(IF(T3=0,-PP,IF(T3=Hold*12,T45,0)),0)</f>
        <v>0</v>
      </c>
      <c r="U54" s="383" t="n">
        <f aca="false">IFERROR(IF(U3=0,-PP,IF(U3=Hold*12,U45,0)),0)</f>
        <v>0</v>
      </c>
      <c r="V54" s="383" t="n">
        <f aca="false">IFERROR(IF(V3=0,-PP,IF(V3=Hold*12,V45,0)),0)</f>
        <v>0</v>
      </c>
      <c r="W54" s="383" t="n">
        <f aca="false">IFERROR(IF(W3=0,-PP,IF(W3=Hold*12,W45,0)),0)</f>
        <v>0</v>
      </c>
      <c r="X54" s="383" t="n">
        <f aca="false">IFERROR(IF(X3=0,-PP,IF(X3=Hold*12,X45,0)),0)</f>
        <v>0</v>
      </c>
      <c r="Y54" s="383" t="n">
        <f aca="false">IFERROR(IF(Y3=0,-PP,IF(Y3=Hold*12,Y45,0)),0)</f>
        <v>0</v>
      </c>
      <c r="Z54" s="383" t="n">
        <f aca="false">IFERROR(IF(Z3=0,-PP,IF(Z3=Hold*12,Z45,0)),0)</f>
        <v>0</v>
      </c>
      <c r="AA54" s="383" t="n">
        <f aca="false">IFERROR(IF(AA3=0,-PP,IF(AA3=Hold*12,AA45,0)),0)</f>
        <v>0</v>
      </c>
      <c r="AB54" s="383" t="n">
        <f aca="false">IFERROR(IF(AB3=0,-PP,IF(AB3=Hold*12,AB45,0)),0)</f>
        <v>0</v>
      </c>
      <c r="AC54" s="383" t="n">
        <f aca="false">IFERROR(IF(AC3=0,-PP,IF(AC3=Hold*12,AC45,0)),0)</f>
        <v>0</v>
      </c>
      <c r="AD54" s="383" t="n">
        <f aca="false">IFERROR(IF(AD3=0,-PP,IF(AD3=Hold*12,AD45,0)),0)</f>
        <v>0</v>
      </c>
      <c r="AE54" s="383" t="n">
        <f aca="false">IFERROR(IF(AE3=0,-PP,IF(AE3=Hold*12,AE45,0)),0)</f>
        <v>0</v>
      </c>
      <c r="AF54" s="383" t="n">
        <f aca="false">IFERROR(IF(AF3=0,-PP,IF(AF3=Hold*12,AF45,0)),0)</f>
        <v>0</v>
      </c>
      <c r="AG54" s="383" t="n">
        <f aca="false">IFERROR(IF(AG3=0,-PP,IF(AG3=Hold*12,AG45,0)),0)</f>
        <v>0</v>
      </c>
      <c r="AH54" s="383" t="n">
        <f aca="false">IFERROR(IF(AH3=0,-PP,IF(AH3=Hold*12,AH45,0)),0)</f>
        <v>0</v>
      </c>
      <c r="AI54" s="383" t="n">
        <f aca="false">IFERROR(IF(AI3=0,-PP,IF(AI3=Hold*12,AI45,0)),0)</f>
        <v>0</v>
      </c>
      <c r="AJ54" s="383" t="n">
        <f aca="false">IFERROR(IF(AJ3=0,-PP,IF(AJ3=Hold*12,AJ45,0)),0)</f>
        <v>0</v>
      </c>
      <c r="AK54" s="383" t="n">
        <f aca="false">IFERROR(IF(AK3=0,-PP,IF(AK3=Hold*12,AK45,0)),0)</f>
        <v>0</v>
      </c>
      <c r="AL54" s="383" t="n">
        <f aca="false">IFERROR(IF(AL3=0,-PP,IF(AL3=Hold*12,AL45,0)),0)</f>
        <v>0</v>
      </c>
      <c r="AM54" s="383" t="n">
        <f aca="false">IFERROR(IF(AM3=0,-PP,IF(AM3=Hold*12,AM45,0)),0)</f>
        <v>0</v>
      </c>
      <c r="AN54" s="383" t="n">
        <f aca="false">IFERROR(IF(AN3=0,-PP,IF(AN3=Hold*12,AN45,0)),0)</f>
        <v>0</v>
      </c>
      <c r="AO54" s="383" t="n">
        <f aca="false">IFERROR(IF(AO3=0,-PP,IF(AO3=Hold*12,AO45,0)),0)</f>
        <v>0</v>
      </c>
      <c r="AP54" s="383" t="n">
        <f aca="false">IFERROR(IF(AP3=0,-PP,IF(AP3=Hold*12,AP45,0)),0)</f>
        <v>0</v>
      </c>
      <c r="AQ54" s="383" t="n">
        <f aca="false">IFERROR(IF(AQ3=0,-PP,IF(AQ3=Hold*12,AQ45,0)),0)</f>
        <v>0</v>
      </c>
      <c r="AR54" s="383" t="n">
        <f aca="false">IFERROR(IF(AR3=0,-PP,IF(AR3=Hold*12,AR45,0)),0)</f>
        <v>0</v>
      </c>
      <c r="AS54" s="383" t="n">
        <f aca="false">IFERROR(IF(AS3=0,-PP,IF(AS3=Hold*12,AS45,0)),0)</f>
        <v>0</v>
      </c>
      <c r="AT54" s="383" t="n">
        <f aca="false">IFERROR(IF(AT3=0,-PP,IF(AT3=Hold*12,AT45,0)),0)</f>
        <v>0</v>
      </c>
      <c r="AU54" s="383" t="n">
        <f aca="false">IFERROR(IF(AU3=0,-PP,IF(AU3=Hold*12,AU45,0)),0)</f>
        <v>0</v>
      </c>
      <c r="AV54" s="383" t="n">
        <f aca="false">IFERROR(IF(AV3=0,-PP,IF(AV3=Hold*12,AV45,0)),0)</f>
        <v>0</v>
      </c>
      <c r="AW54" s="383" t="n">
        <f aca="false">IFERROR(IF(AW3=0,-PP,IF(AW3=Hold*12,AW45,0)),0)</f>
        <v>0</v>
      </c>
      <c r="AX54" s="383" t="n">
        <f aca="false">IFERROR(IF(AX3=0,-PP,IF(AX3=Hold*12,AX45,0)),0)</f>
        <v>0</v>
      </c>
      <c r="AY54" s="383" t="n">
        <f aca="false">IFERROR(IF(AY3=0,-PP,IF(AY3=Hold*12,AY45,0)),0)</f>
        <v>0</v>
      </c>
      <c r="AZ54" s="383" t="n">
        <f aca="false">IFERROR(IF(AZ3=0,-PP,IF(AZ3=Hold*12,AZ45,0)),0)</f>
        <v>0</v>
      </c>
      <c r="BA54" s="383" t="n">
        <f aca="false">IFERROR(IF(BA3=0,-PP,IF(BA3=Hold*12,BA45,0)),0)</f>
        <v>0</v>
      </c>
      <c r="BB54" s="383" t="n">
        <f aca="false">IFERROR(IF(BB3=0,-PP,IF(BB3=Hold*12,BB45,0)),0)</f>
        <v>0</v>
      </c>
      <c r="BC54" s="383" t="n">
        <f aca="false">IFERROR(IF(BC3=0,-PP,IF(BC3=Hold*12,BC45,0)),0)</f>
        <v>0</v>
      </c>
      <c r="BD54" s="383" t="n">
        <f aca="false">IFERROR(IF(BD3=0,-PP,IF(BD3=Hold*12,BD45,0)),0)</f>
        <v>0</v>
      </c>
      <c r="BE54" s="383" t="n">
        <f aca="false">IFERROR(IF(BE3=0,-PP,IF(BE3=Hold*12,BE45,0)),0)</f>
        <v>0</v>
      </c>
      <c r="BF54" s="383" t="n">
        <f aca="false">IFERROR(IF(BF3=0,-PP,IF(BF3=Hold*12,BF45,0)),0)</f>
        <v>0</v>
      </c>
      <c r="BG54" s="383" t="n">
        <f aca="false">IFERROR(IF(BG3=0,-PP,IF(BG3=Hold*12,BG45,0)),0)</f>
        <v>0</v>
      </c>
      <c r="BH54" s="383" t="n">
        <f aca="false">IFERROR(IF(BH3=0,-PP,IF(BH3=Hold*12,BH45,0)),0)</f>
        <v>0</v>
      </c>
      <c r="BI54" s="383" t="n">
        <f aca="false">IFERROR(IF(BI3=0,-PP,IF(BI3=Hold*12,BI45,0)),0)</f>
        <v>0</v>
      </c>
      <c r="BJ54" s="383" t="n">
        <f aca="false">IFERROR(IF(BJ3=0,-PP,IF(BJ3=Hold*12,BJ45,0)),0)</f>
        <v>0</v>
      </c>
      <c r="BK54" s="383" t="n">
        <f aca="false">IFERROR(IF(BK3=0,-PP,IF(BK3=Hold*12,BK45,0)),0)</f>
        <v>0</v>
      </c>
      <c r="BL54" s="383" t="n">
        <f aca="false">IFERROR(IF(BL3=0,-PP,IF(BL3=Hold*12,BL45,0)),0)</f>
        <v>0</v>
      </c>
      <c r="BM54" s="383" t="n">
        <f aca="false">IFERROR(IF(BM3=0,-PP,IF(BM3=Hold*12,BM45,0)),0)</f>
        <v>0</v>
      </c>
      <c r="BN54" s="383" t="n">
        <f aca="false">IFERROR(IF(BN3=0,-PP,IF(BN3=Hold*12,BN45,0)),0)</f>
        <v>0</v>
      </c>
      <c r="BO54" s="383" t="n">
        <f aca="false">IFERROR(IF(BO3=0,-PP,IF(BO3=Hold*12,BO45,0)),0)</f>
        <v>0</v>
      </c>
      <c r="BP54" s="383" t="n">
        <f aca="false">IFERROR(IF(BP3=0,-PP,IF(BP3=Hold*12,BP45,0)),0)</f>
        <v>0</v>
      </c>
      <c r="BQ54" s="383" t="n">
        <f aca="false">IFERROR(IF(BQ3=0,-PP,IF(BQ3=Hold*12,BQ45,0)),0)</f>
        <v>0</v>
      </c>
      <c r="BR54" s="383" t="n">
        <f aca="false">IFERROR(IF(BR3=0,-PP,IF(BR3=Hold*12,BR45,0)),0)</f>
        <v>0</v>
      </c>
      <c r="BS54" s="383" t="n">
        <f aca="false">IFERROR(IF(BS3=0,-PP,IF(BS3=Hold*12,BS45,0)),0)</f>
        <v>0</v>
      </c>
      <c r="BT54" s="383" t="n">
        <f aca="false">IFERROR(IF(BT3=0,-PP,IF(BT3=Hold*12,BT45,0)),0)</f>
        <v>0</v>
      </c>
      <c r="BU54" s="383" t="n">
        <f aca="false">IFERROR(IF(BU3=0,-PP,IF(BU3=Hold*12,BU45,0)),0)</f>
        <v>0</v>
      </c>
      <c r="BV54" s="383" t="n">
        <f aca="false">IFERROR(IF(BV3=0,-PP,IF(BV3=Hold*12,BV45,0)),0)</f>
        <v>0</v>
      </c>
      <c r="BW54" s="383" t="n">
        <f aca="false">IFERROR(IF(BW3=0,-PP,IF(BW3=Hold*12,BW45,0)),0)</f>
        <v>0</v>
      </c>
      <c r="BX54" s="383" t="n">
        <f aca="false">IFERROR(IF(BX3=0,-PP,IF(BX3=Hold*12,BX45,0)),0)</f>
        <v>0</v>
      </c>
      <c r="BY54" s="383" t="n">
        <f aca="false">IFERROR(IF(BY3=0,-PP,IF(BY3=Hold*12,BY45,0)),0)</f>
        <v>0</v>
      </c>
      <c r="BZ54" s="383" t="n">
        <f aca="false">IFERROR(IF(BZ3=0,-PP,IF(BZ3=Hold*12,BZ45,0)),0)</f>
        <v>0</v>
      </c>
      <c r="CA54" s="383" t="n">
        <f aca="false">IFERROR(IF(CA3=0,-PP,IF(CA3=Hold*12,CA45,0)),0)</f>
        <v>0</v>
      </c>
      <c r="CB54" s="383" t="n">
        <f aca="false">IFERROR(IF(CB3=0,-PP,IF(CB3=Hold*12,CB45,0)),0)</f>
        <v>0</v>
      </c>
      <c r="CC54" s="383" t="n">
        <f aca="false">IFERROR(IF(CC3=0,-PP,IF(CC3=Hold*12,CC45,0)),0)</f>
        <v>0</v>
      </c>
      <c r="CD54" s="383" t="n">
        <f aca="false">IFERROR(IF(CD3=0,-PP,IF(CD3=Hold*12,CD45,0)),0)</f>
        <v>0</v>
      </c>
      <c r="CE54" s="383" t="n">
        <f aca="false">IFERROR(IF(CE3=0,-PP,IF(CE3=Hold*12,CE45,0)),0)</f>
        <v>0</v>
      </c>
      <c r="CF54" s="383" t="n">
        <f aca="false">IFERROR(IF(CF3=0,-PP,IF(CF3=Hold*12,CF45,0)),0)</f>
        <v>0</v>
      </c>
      <c r="CG54" s="383" t="n">
        <f aca="false">IFERROR(IF(CG3=0,-PP,IF(CG3=Hold*12,CG45,0)),0)</f>
        <v>0</v>
      </c>
      <c r="CH54" s="383" t="n">
        <f aca="false">IFERROR(IF(CH3=0,-PP,IF(CH3=Hold*12,CH45,0)),0)</f>
        <v>0</v>
      </c>
      <c r="CI54" s="383" t="n">
        <f aca="false">IFERROR(IF(CI3=0,-PP,IF(CI3=Hold*12,CI45,0)),0)</f>
        <v>0</v>
      </c>
      <c r="CJ54" s="383" t="n">
        <f aca="false">IFERROR(IF(CJ3=0,-PP,IF(CJ3=Hold*12,CJ45,0)),0)</f>
        <v>0</v>
      </c>
      <c r="CK54" s="383" t="n">
        <f aca="false">IFERROR(IF(CK3=0,-PP,IF(CK3=Hold*12,CK45,0)),0)</f>
        <v>0</v>
      </c>
      <c r="CL54" s="383" t="n">
        <f aca="false">IFERROR(IF(CL3=0,-PP,IF(CL3=Hold*12,CL45,0)),0)</f>
        <v>0</v>
      </c>
      <c r="CM54" s="383" t="n">
        <f aca="false">IFERROR(IF(CM3=0,-PP,IF(CM3=Hold*12,CM45,0)),0)</f>
        <v>0</v>
      </c>
      <c r="CN54" s="383" t="n">
        <f aca="false">IFERROR(IF(CN3=0,-PP,IF(CN3=Hold*12,CN45,0)),0)</f>
        <v>0</v>
      </c>
      <c r="CO54" s="383" t="n">
        <f aca="false">IFERROR(IF(CO3=0,-PP,IF(CO3=Hold*12,CO45,0)),0)</f>
        <v>0</v>
      </c>
      <c r="CP54" s="383" t="n">
        <f aca="false">IFERROR(IF(CP3=0,-PP,IF(CP3=Hold*12,CP45,0)),0)</f>
        <v>0</v>
      </c>
      <c r="CQ54" s="383" t="n">
        <f aca="false">IFERROR(IF(CQ3=0,-PP,IF(CQ3=Hold*12,CQ45,0)),0)</f>
        <v>0</v>
      </c>
      <c r="CR54" s="383" t="n">
        <f aca="false">IFERROR(IF(CR3=0,-PP,IF(CR3=Hold*12,CR45,0)),0)</f>
        <v>0</v>
      </c>
      <c r="CS54" s="383" t="n">
        <f aca="false">IFERROR(IF(CS3=0,-PP,IF(CS3=Hold*12,CS45,0)),0)</f>
        <v>0</v>
      </c>
      <c r="CT54" s="383" t="n">
        <f aca="false">IFERROR(IF(CT3=0,-PP,IF(CT3=Hold*12,CT45,0)),0)</f>
        <v>0</v>
      </c>
      <c r="CU54" s="383" t="n">
        <f aca="false">IFERROR(IF(CU3=0,-PP,IF(CU3=Hold*12,CU45,0)),0)</f>
        <v>0</v>
      </c>
      <c r="CV54" s="383" t="n">
        <f aca="false">IFERROR(IF(CV3=0,-PP,IF(CV3=Hold*12,CV45,0)),0)</f>
        <v>0</v>
      </c>
      <c r="CW54" s="383" t="n">
        <f aca="false">IFERROR(IF(CW3=0,-PP,IF(CW3=Hold*12,CW45,0)),0)</f>
        <v>0</v>
      </c>
      <c r="CX54" s="383" t="n">
        <f aca="false">IFERROR(IF(CX3=0,-PP,IF(CX3=Hold*12,CX45,0)),0)</f>
        <v>0</v>
      </c>
      <c r="CY54" s="383" t="n">
        <f aca="false">IFERROR(IF(CY3=0,-PP,IF(CY3=Hold*12,CY45,0)),0)</f>
        <v>0</v>
      </c>
      <c r="CZ54" s="383" t="n">
        <f aca="false">IFERROR(IF(CZ3=0,-PP,IF(CZ3=Hold*12,CZ45,0)),0)</f>
        <v>0</v>
      </c>
      <c r="DA54" s="383" t="n">
        <f aca="false">IFERROR(IF(DA3=0,-PP,IF(DA3=Hold*12,DA45,0)),0)</f>
        <v>0</v>
      </c>
      <c r="DB54" s="383" t="n">
        <f aca="false">IFERROR(IF(DB3=0,-PP,IF(DB3=Hold*12,DB45,0)),0)</f>
        <v>0</v>
      </c>
      <c r="DC54" s="383" t="n">
        <f aca="false">IFERROR(IF(DC3=0,-PP,IF(DC3=Hold*12,DC45,0)),0)</f>
        <v>0</v>
      </c>
      <c r="DD54" s="383" t="n">
        <f aca="false">IFERROR(IF(DD3=0,-PP,IF(DD3=Hold*12,DD45,0)),0)</f>
        <v>0</v>
      </c>
      <c r="DE54" s="383" t="n">
        <f aca="false">IFERROR(IF(DE3=0,-PP,IF(DE3=Hold*12,DE45,0)),0)</f>
        <v>0</v>
      </c>
      <c r="DF54" s="383" t="n">
        <f aca="false">IFERROR(IF(DF3=0,-PP,IF(DF3=Hold*12,DF45,0)),0)</f>
        <v>0</v>
      </c>
      <c r="DG54" s="383" t="n">
        <f aca="false">IFERROR(IF(DG3=0,-PP,IF(DG3=Hold*12,DG45,0)),0)</f>
        <v>0</v>
      </c>
      <c r="DH54" s="383" t="n">
        <f aca="false">IFERROR(IF(DH3=0,-PP,IF(DH3=Hold*12,DH45,0)),0)</f>
        <v>0</v>
      </c>
      <c r="DI54" s="383" t="n">
        <f aca="false">IFERROR(IF(DI3=0,-PP,IF(DI3=Hold*12,DI45,0)),0)</f>
        <v>0</v>
      </c>
      <c r="DJ54" s="383" t="n">
        <f aca="false">IFERROR(IF(DJ3=0,-PP,IF(DJ3=Hold*12,DJ45,0)),0)</f>
        <v>0</v>
      </c>
      <c r="DK54" s="383" t="n">
        <f aca="false">IFERROR(IF(DK3=0,-PP,IF(DK3=Hold*12,DK45,0)),0)</f>
        <v>0</v>
      </c>
      <c r="DL54" s="383" t="n">
        <f aca="false">IFERROR(IF(DL3=0,-PP,IF(DL3=Hold*12,DL45,0)),0)</f>
        <v>0</v>
      </c>
      <c r="DM54" s="383" t="n">
        <f aca="false">IFERROR(IF(DM3=0,-PP,IF(DM3=Hold*12,DM45,0)),0)</f>
        <v>0</v>
      </c>
      <c r="DN54" s="383" t="n">
        <f aca="false">IFERROR(IF(DN3=0,-PP,IF(DN3=Hold*12,DN45,0)),0)</f>
        <v>0</v>
      </c>
      <c r="DO54" s="383" t="n">
        <f aca="false">IFERROR(IF(DO3=0,-PP,IF(DO3=Hold*12,DO45,0)),0)</f>
        <v>0</v>
      </c>
      <c r="DP54" s="383" t="n">
        <f aca="false">IFERROR(IF(DP3=0,-PP,IF(DP3=Hold*12,DP45,0)),0)</f>
        <v>0</v>
      </c>
      <c r="DQ54" s="383" t="n">
        <f aca="false">IFERROR(IF(DQ3=0,-PP,IF(DQ3=Hold*12,DQ45,0)),0)</f>
        <v>0</v>
      </c>
      <c r="DR54" s="383" t="n">
        <f aca="false">IFERROR(IF(DR3=0,-PP,IF(DR3=Hold*12,DR45,0)),0)</f>
        <v>0</v>
      </c>
      <c r="DS54" s="383" t="n">
        <f aca="false">IFERROR(IF(DS3=0,-PP,IF(DS3=Hold*12,DS45,0)),0)</f>
        <v>0</v>
      </c>
      <c r="DT54" s="383" t="n">
        <f aca="false">IFERROR(IF(DT3=0,-PP,IF(DT3=Hold*12,DT45,0)),0)</f>
        <v>0</v>
      </c>
      <c r="DU54" s="383" t="n">
        <f aca="false">IFERROR(IF(DU3=0,-PP,IF(DU3=Hold*12,DU45,0)),0)</f>
        <v>0</v>
      </c>
      <c r="DV54" s="383" t="n">
        <f aca="false">IFERROR(IF(DV3=0,-PP,IF(DV3=Hold*12,DV45,0)),0)</f>
        <v>0</v>
      </c>
      <c r="DW54" s="383" t="n">
        <f aca="false">IFERROR(IF(DW3=0,-PP,IF(DW3=Hold*12,DW45,0)),0)</f>
        <v>0</v>
      </c>
      <c r="DX54" s="383" t="n">
        <f aca="false">IFERROR(IF(DX3=0,-PP,IF(DX3=Hold*12,DX45,0)),0)</f>
        <v>0</v>
      </c>
      <c r="DY54" s="383" t="n">
        <f aca="false">IFERROR(IF(DY3=0,-PP,IF(DY3=Hold*12,DY45,0)),0)</f>
        <v>0</v>
      </c>
      <c r="DZ54" s="383" t="n">
        <f aca="false">IFERROR(IF(DZ3=0,-PP,IF(DZ3=Hold*12,DZ45,0)),0)</f>
        <v>0</v>
      </c>
      <c r="EA54" s="383" t="n">
        <f aca="false">IFERROR(IF(EA3=0,-PP,IF(EA3=Hold*12,EA45,0)),0)</f>
        <v>0</v>
      </c>
      <c r="EB54" s="383" t="n">
        <f aca="false">IFERROR(IF(EB3=0,-PP,IF(EB3=Hold*12,EB45,0)),0)</f>
        <v>0</v>
      </c>
      <c r="EC54" s="383" t="n">
        <f aca="false">IFERROR(IF(EC3=0,-PP,IF(EC3=Hold*12,EC45,0)),0)</f>
        <v>0</v>
      </c>
      <c r="ED54" s="383" t="n">
        <f aca="false">IFERROR(IF(ED3=0,-PP,IF(ED3=Hold*12,ED45,0)),0)</f>
        <v>0</v>
      </c>
      <c r="EE54" s="383" t="n">
        <f aca="false">IFERROR(IF(EE3=0,-PP,IF(EE3=Hold*12,EE45,0)),0)</f>
        <v>0</v>
      </c>
      <c r="EF54" s="383" t="n">
        <f aca="false">IFERROR(IF(EF3=0,-PP,IF(EF3=Hold*12,EF45,0)),0)</f>
        <v>0</v>
      </c>
      <c r="EG54" s="383" t="n">
        <f aca="false">IFERROR(IF(EG3=0,-PP,IF(EG3=Hold*12,EG45,0)),0)</f>
        <v>0</v>
      </c>
      <c r="EH54" s="383" t="n">
        <f aca="false">IFERROR(IF(EH3=0,-PP,IF(EH3=Hold*12,EH45,0)),0)</f>
        <v>0</v>
      </c>
      <c r="EI54" s="383" t="n">
        <f aca="false">IFERROR(IF(EI3=0,-PP,IF(EI3=Hold*12,EI45,0)),0)</f>
        <v>0</v>
      </c>
      <c r="EJ54" s="383" t="n">
        <f aca="false">IFERROR(IF(EJ3=0,-PP,IF(EJ3=Hold*12,EJ45,0)),0)</f>
        <v>0</v>
      </c>
      <c r="EK54" s="383" t="n">
        <f aca="false">IFERROR(IF(EK3=0,-PP,IF(EK3=Hold*12,EK45,0)),0)</f>
        <v>0</v>
      </c>
      <c r="EL54" s="383" t="n">
        <f aca="false">IFERROR(IF(EL3=0,-PP,IF(EL3=Hold*12,EL45,0)),0)</f>
        <v>0</v>
      </c>
      <c r="EM54" s="383" t="n">
        <f aca="false">IFERROR(IF(EM3=0,-PP,IF(EM3=Hold*12,EM45,0)),0)</f>
        <v>0</v>
      </c>
      <c r="EN54" s="383" t="n">
        <f aca="false">IFERROR(IF(EN3=0,-PP,IF(EN3=Hold*12,EN45,0)),0)</f>
        <v>0</v>
      </c>
      <c r="EO54" s="383" t="n">
        <f aca="false">IFERROR(IF(EO3=0,-PP,IF(EO3=Hold*12,EO45,0)),0)</f>
        <v>0</v>
      </c>
      <c r="EP54" s="383" t="n">
        <f aca="false">IFERROR(IF(EP3=0,-PP,IF(EP3=Hold*12,EP45,0)),0)</f>
        <v>0</v>
      </c>
      <c r="EQ54" s="383" t="n">
        <f aca="false">IFERROR(IF(EQ3=0,-PP,IF(EQ3=Hold*12,EQ45,0)),0)</f>
        <v>0</v>
      </c>
      <c r="ER54" s="383" t="n">
        <f aca="false">IFERROR(IF(ER3=0,-PP,IF(ER3=Hold*12,ER45,0)),0)</f>
        <v>0</v>
      </c>
      <c r="ES54" s="383" t="n">
        <f aca="false">IFERROR(IF(ES3=0,-PP,IF(ES3=Hold*12,ES45,0)),0)</f>
        <v>0</v>
      </c>
      <c r="ET54" s="383" t="n">
        <f aca="false">IFERROR(IF(ET3=0,-PP,IF(ET3=Hold*12,ET45,0)),0)</f>
        <v>0</v>
      </c>
      <c r="EU54" s="383" t="n">
        <f aca="false">IFERROR(IF(EU3=0,-PP,IF(EU3=Hold*12,EU45,0)),0)</f>
        <v>0</v>
      </c>
      <c r="EV54" s="383" t="n">
        <f aca="false">IFERROR(IF(EV3=0,-PP,IF(EV3=Hold*12,EV45,0)),0)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231</v>
      </c>
      <c r="T55" s="383" t="n">
        <f aca="false">IFERROR(IF(T3=0,-ClosingCosts,-T54*Inputs!$D$21),0)</f>
        <v>0</v>
      </c>
      <c r="U55" s="383" t="n">
        <f aca="false">IFERROR(IF(U3=0,-ClosingCosts,-U54*Inputs!$D$21),0)</f>
        <v>-0</v>
      </c>
      <c r="V55" s="383" t="n">
        <f aca="false">IFERROR(IF(V3=0,-ClosingCosts,-V54*Inputs!$D$21),0)</f>
        <v>-0</v>
      </c>
      <c r="W55" s="383" t="n">
        <f aca="false">IFERROR(IF(W3=0,-ClosingCosts,-W54*Inputs!$D$21),0)</f>
        <v>-0</v>
      </c>
      <c r="X55" s="383" t="n">
        <f aca="false">IFERROR(IF(X3=0,-ClosingCosts,-X54*Inputs!$D$21),0)</f>
        <v>-0</v>
      </c>
      <c r="Y55" s="383" t="n">
        <f aca="false">IFERROR(IF(Y3=0,-ClosingCosts,-Y54*Inputs!$D$21),0)</f>
        <v>-0</v>
      </c>
      <c r="Z55" s="383" t="n">
        <f aca="false">IFERROR(IF(Z3=0,-ClosingCosts,-Z54*Inputs!$D$21),0)</f>
        <v>-0</v>
      </c>
      <c r="AA55" s="383" t="n">
        <f aca="false">IFERROR(IF(AA3=0,-ClosingCosts,-AA54*Inputs!$D$21),0)</f>
        <v>-0</v>
      </c>
      <c r="AB55" s="383" t="n">
        <f aca="false">IFERROR(IF(AB3=0,-ClosingCosts,-AB54*Inputs!$D$21),0)</f>
        <v>-0</v>
      </c>
      <c r="AC55" s="383" t="n">
        <f aca="false">IFERROR(IF(AC3=0,-ClosingCosts,-AC54*Inputs!$D$21),0)</f>
        <v>-0</v>
      </c>
      <c r="AD55" s="383" t="n">
        <f aca="false">IFERROR(IF(AD3=0,-ClosingCosts,-AD54*Inputs!$D$21),0)</f>
        <v>-0</v>
      </c>
      <c r="AE55" s="383" t="n">
        <f aca="false">IFERROR(IF(AE3=0,-ClosingCosts,-AE54*Inputs!$D$21),0)</f>
        <v>-0</v>
      </c>
      <c r="AF55" s="383" t="n">
        <f aca="false">IFERROR(IF(AF3=0,-ClosingCosts,-AF54*Inputs!$D$21),0)</f>
        <v>-0</v>
      </c>
      <c r="AG55" s="383" t="n">
        <f aca="false">IFERROR(IF(AG3=0,-ClosingCosts,-AG54*Inputs!$D$21),0)</f>
        <v>-0</v>
      </c>
      <c r="AH55" s="383" t="n">
        <f aca="false">IFERROR(IF(AH3=0,-ClosingCosts,-AH54*Inputs!$D$21),0)</f>
        <v>-0</v>
      </c>
      <c r="AI55" s="383" t="n">
        <f aca="false">IFERROR(IF(AI3=0,-ClosingCosts,-AI54*Inputs!$D$21),0)</f>
        <v>-0</v>
      </c>
      <c r="AJ55" s="383" t="n">
        <f aca="false">IFERROR(IF(AJ3=0,-ClosingCosts,-AJ54*Inputs!$D$21),0)</f>
        <v>-0</v>
      </c>
      <c r="AK55" s="383" t="n">
        <f aca="false">IFERROR(IF(AK3=0,-ClosingCosts,-AK54*Inputs!$D$21),0)</f>
        <v>-0</v>
      </c>
      <c r="AL55" s="383" t="n">
        <f aca="false">IFERROR(IF(AL3=0,-ClosingCosts,-AL54*Inputs!$D$21),0)</f>
        <v>-0</v>
      </c>
      <c r="AM55" s="383" t="n">
        <f aca="false">IFERROR(IF(AM3=0,-ClosingCosts,-AM54*Inputs!$D$21),0)</f>
        <v>-0</v>
      </c>
      <c r="AN55" s="383" t="n">
        <f aca="false">IFERROR(IF(AN3=0,-ClosingCosts,-AN54*Inputs!$D$21),0)</f>
        <v>-0</v>
      </c>
      <c r="AO55" s="383" t="n">
        <f aca="false">IFERROR(IF(AO3=0,-ClosingCosts,-AO54*Inputs!$D$21),0)</f>
        <v>-0</v>
      </c>
      <c r="AP55" s="383" t="n">
        <f aca="false">IFERROR(IF(AP3=0,-ClosingCosts,-AP54*Inputs!$D$21),0)</f>
        <v>-0</v>
      </c>
      <c r="AQ55" s="383" t="n">
        <f aca="false">IFERROR(IF(AQ3=0,-ClosingCosts,-AQ54*Inputs!$D$21),0)</f>
        <v>-0</v>
      </c>
      <c r="AR55" s="383" t="n">
        <f aca="false">IFERROR(IF(AR3=0,-ClosingCosts,-AR54*Inputs!$D$21),0)</f>
        <v>-0</v>
      </c>
      <c r="AS55" s="383" t="n">
        <f aca="false">IFERROR(IF(AS3=0,-ClosingCosts,-AS54*Inputs!$D$21),0)</f>
        <v>-0</v>
      </c>
      <c r="AT55" s="383" t="n">
        <f aca="false">IFERROR(IF(AT3=0,-ClosingCosts,-AT54*Inputs!$D$21),0)</f>
        <v>-0</v>
      </c>
      <c r="AU55" s="383" t="n">
        <f aca="false">IFERROR(IF(AU3=0,-ClosingCosts,-AU54*Inputs!$D$21),0)</f>
        <v>-0</v>
      </c>
      <c r="AV55" s="383" t="n">
        <f aca="false">IFERROR(IF(AV3=0,-ClosingCosts,-AV54*Inputs!$D$21),0)</f>
        <v>-0</v>
      </c>
      <c r="AW55" s="383" t="n">
        <f aca="false">IFERROR(IF(AW3=0,-ClosingCosts,-AW54*Inputs!$D$21),0)</f>
        <v>-0</v>
      </c>
      <c r="AX55" s="383" t="n">
        <f aca="false">IFERROR(IF(AX3=0,-ClosingCosts,-AX54*Inputs!$D$21),0)</f>
        <v>-0</v>
      </c>
      <c r="AY55" s="383" t="n">
        <f aca="false">IFERROR(IF(AY3=0,-ClosingCosts,-AY54*Inputs!$D$21),0)</f>
        <v>-0</v>
      </c>
      <c r="AZ55" s="383" t="n">
        <f aca="false">IFERROR(IF(AZ3=0,-ClosingCosts,-AZ54*Inputs!$D$21),0)</f>
        <v>-0</v>
      </c>
      <c r="BA55" s="383" t="n">
        <f aca="false">IFERROR(IF(BA3=0,-ClosingCosts,-BA54*Inputs!$D$21),0)</f>
        <v>-0</v>
      </c>
      <c r="BB55" s="383" t="n">
        <f aca="false">IFERROR(IF(BB3=0,-ClosingCosts,-BB54*Inputs!$D$21),0)</f>
        <v>-0</v>
      </c>
      <c r="BC55" s="383" t="n">
        <f aca="false">IFERROR(IF(BC3=0,-ClosingCosts,-BC54*Inputs!$D$21),0)</f>
        <v>-0</v>
      </c>
      <c r="BD55" s="383" t="n">
        <f aca="false">IFERROR(IF(BD3=0,-ClosingCosts,-BD54*Inputs!$D$21),0)</f>
        <v>-0</v>
      </c>
      <c r="BE55" s="383" t="n">
        <f aca="false">IFERROR(IF(BE3=0,-ClosingCosts,-BE54*Inputs!$D$21),0)</f>
        <v>-0</v>
      </c>
      <c r="BF55" s="383" t="n">
        <f aca="false">IFERROR(IF(BF3=0,-ClosingCosts,-BF54*Inputs!$D$21),0)</f>
        <v>-0</v>
      </c>
      <c r="BG55" s="383" t="n">
        <f aca="false">IFERROR(IF(BG3=0,-ClosingCosts,-BG54*Inputs!$D$21),0)</f>
        <v>-0</v>
      </c>
      <c r="BH55" s="383" t="n">
        <f aca="false">IFERROR(IF(BH3=0,-ClosingCosts,-BH54*Inputs!$D$21),0)</f>
        <v>-0</v>
      </c>
      <c r="BI55" s="383" t="n">
        <f aca="false">IFERROR(IF(BI3=0,-ClosingCosts,-BI54*Inputs!$D$21),0)</f>
        <v>-0</v>
      </c>
      <c r="BJ55" s="383" t="n">
        <f aca="false">IFERROR(IF(BJ3=0,-ClosingCosts,-BJ54*Inputs!$D$21),0)</f>
        <v>-0</v>
      </c>
      <c r="BK55" s="383" t="n">
        <f aca="false">IFERROR(IF(BK3=0,-ClosingCosts,-BK54*Inputs!$D$21),0)</f>
        <v>-0</v>
      </c>
      <c r="BL55" s="383" t="n">
        <f aca="false">IFERROR(IF(BL3=0,-ClosingCosts,-BL54*Inputs!$D$21),0)</f>
        <v>-0</v>
      </c>
      <c r="BM55" s="383" t="n">
        <f aca="false">IFERROR(IF(BM3=0,-ClosingCosts,-BM54*Inputs!$D$21),0)</f>
        <v>-0</v>
      </c>
      <c r="BN55" s="383" t="n">
        <f aca="false">IFERROR(IF(BN3=0,-ClosingCosts,-BN54*Inputs!$D$21),0)</f>
        <v>-0</v>
      </c>
      <c r="BO55" s="383" t="n">
        <f aca="false">IFERROR(IF(BO3=0,-ClosingCosts,-BO54*Inputs!$D$21),0)</f>
        <v>-0</v>
      </c>
      <c r="BP55" s="383" t="n">
        <f aca="false">IFERROR(IF(BP3=0,-ClosingCosts,-BP54*Inputs!$D$21),0)</f>
        <v>-0</v>
      </c>
      <c r="BQ55" s="383" t="n">
        <f aca="false">IFERROR(IF(BQ3=0,-ClosingCosts,-BQ54*Inputs!$D$21),0)</f>
        <v>-0</v>
      </c>
      <c r="BR55" s="383" t="n">
        <f aca="false">IFERROR(IF(BR3=0,-ClosingCosts,-BR54*Inputs!$D$21),0)</f>
        <v>-0</v>
      </c>
      <c r="BS55" s="383" t="n">
        <f aca="false">IFERROR(IF(BS3=0,-ClosingCosts,-BS54*Inputs!$D$21),0)</f>
        <v>-0</v>
      </c>
      <c r="BT55" s="383" t="n">
        <f aca="false">IFERROR(IF(BT3=0,-ClosingCosts,-BT54*Inputs!$D$21),0)</f>
        <v>-0</v>
      </c>
      <c r="BU55" s="383" t="n">
        <f aca="false">IFERROR(IF(BU3=0,-ClosingCosts,-BU54*Inputs!$D$21),0)</f>
        <v>-0</v>
      </c>
      <c r="BV55" s="383" t="n">
        <f aca="false">IFERROR(IF(BV3=0,-ClosingCosts,-BV54*Inputs!$D$21),0)</f>
        <v>-0</v>
      </c>
      <c r="BW55" s="383" t="n">
        <f aca="false">IFERROR(IF(BW3=0,-ClosingCosts,-BW54*Inputs!$D$21),0)</f>
        <v>-0</v>
      </c>
      <c r="BX55" s="383" t="n">
        <f aca="false">IFERROR(IF(BX3=0,-ClosingCosts,-BX54*Inputs!$D$21),0)</f>
        <v>-0</v>
      </c>
      <c r="BY55" s="383" t="n">
        <f aca="false">IFERROR(IF(BY3=0,-ClosingCosts,-BY54*Inputs!$D$21),0)</f>
        <v>-0</v>
      </c>
      <c r="BZ55" s="383" t="n">
        <f aca="false">IFERROR(IF(BZ3=0,-ClosingCosts,-BZ54*Inputs!$D$21),0)</f>
        <v>-0</v>
      </c>
      <c r="CA55" s="383" t="n">
        <f aca="false">IFERROR(IF(CA3=0,-ClosingCosts,-CA54*Inputs!$D$21),0)</f>
        <v>-0</v>
      </c>
      <c r="CB55" s="383" t="n">
        <f aca="false">IFERROR(IF(CB3=0,-ClosingCosts,-CB54*Inputs!$D$21),0)</f>
        <v>-0</v>
      </c>
      <c r="CC55" s="383" t="n">
        <f aca="false">IFERROR(IF(CC3=0,-ClosingCosts,-CC54*Inputs!$D$21),0)</f>
        <v>-0</v>
      </c>
      <c r="CD55" s="383" t="n">
        <f aca="false">IFERROR(IF(CD3=0,-ClosingCosts,-CD54*Inputs!$D$21),0)</f>
        <v>-0</v>
      </c>
      <c r="CE55" s="383" t="n">
        <f aca="false">IFERROR(IF(CE3=0,-ClosingCosts,-CE54*Inputs!$D$21),0)</f>
        <v>-0</v>
      </c>
      <c r="CF55" s="383" t="n">
        <f aca="false">IFERROR(IF(CF3=0,-ClosingCosts,-CF54*Inputs!$D$21),0)</f>
        <v>-0</v>
      </c>
      <c r="CG55" s="383" t="n">
        <f aca="false">IFERROR(IF(CG3=0,-ClosingCosts,-CG54*Inputs!$D$21),0)</f>
        <v>-0</v>
      </c>
      <c r="CH55" s="383" t="n">
        <f aca="false">IFERROR(IF(CH3=0,-ClosingCosts,-CH54*Inputs!$D$21),0)</f>
        <v>-0</v>
      </c>
      <c r="CI55" s="383" t="n">
        <f aca="false">IFERROR(IF(CI3=0,-ClosingCosts,-CI54*Inputs!$D$21),0)</f>
        <v>-0</v>
      </c>
      <c r="CJ55" s="383" t="n">
        <f aca="false">IFERROR(IF(CJ3=0,-ClosingCosts,-CJ54*Inputs!$D$21),0)</f>
        <v>-0</v>
      </c>
      <c r="CK55" s="383" t="n">
        <f aca="false">IFERROR(IF(CK3=0,-ClosingCosts,-CK54*Inputs!$D$21),0)</f>
        <v>-0</v>
      </c>
      <c r="CL55" s="383" t="n">
        <f aca="false">IFERROR(IF(CL3=0,-ClosingCosts,-CL54*Inputs!$D$21),0)</f>
        <v>-0</v>
      </c>
      <c r="CM55" s="383" t="n">
        <f aca="false">IFERROR(IF(CM3=0,-ClosingCosts,-CM54*Inputs!$D$21),0)</f>
        <v>-0</v>
      </c>
      <c r="CN55" s="383" t="n">
        <f aca="false">IFERROR(IF(CN3=0,-ClosingCosts,-CN54*Inputs!$D$21),0)</f>
        <v>-0</v>
      </c>
      <c r="CO55" s="383" t="n">
        <f aca="false">IFERROR(IF(CO3=0,-ClosingCosts,-CO54*Inputs!$D$21),0)</f>
        <v>-0</v>
      </c>
      <c r="CP55" s="383" t="n">
        <f aca="false">IFERROR(IF(CP3=0,-ClosingCosts,-CP54*Inputs!$D$21),0)</f>
        <v>-0</v>
      </c>
      <c r="CQ55" s="383" t="n">
        <f aca="false">IFERROR(IF(CQ3=0,-ClosingCosts,-CQ54*Inputs!$D$21),0)</f>
        <v>-0</v>
      </c>
      <c r="CR55" s="383" t="n">
        <f aca="false">IFERROR(IF(CR3=0,-ClosingCosts,-CR54*Inputs!$D$21),0)</f>
        <v>-0</v>
      </c>
      <c r="CS55" s="383" t="n">
        <f aca="false">IFERROR(IF(CS3=0,-ClosingCosts,-CS54*Inputs!$D$21),0)</f>
        <v>-0</v>
      </c>
      <c r="CT55" s="383" t="n">
        <f aca="false">IFERROR(IF(CT3=0,-ClosingCosts,-CT54*Inputs!$D$21),0)</f>
        <v>-0</v>
      </c>
      <c r="CU55" s="383" t="n">
        <f aca="false">IFERROR(IF(CU3=0,-ClosingCosts,-CU54*Inputs!$D$21),0)</f>
        <v>-0</v>
      </c>
      <c r="CV55" s="383" t="n">
        <f aca="false">IFERROR(IF(CV3=0,-ClosingCosts,-CV54*Inputs!$D$21),0)</f>
        <v>-0</v>
      </c>
      <c r="CW55" s="383" t="n">
        <f aca="false">IFERROR(IF(CW3=0,-ClosingCosts,-CW54*Inputs!$D$21),0)</f>
        <v>-0</v>
      </c>
      <c r="CX55" s="383" t="n">
        <f aca="false">IFERROR(IF(CX3=0,-ClosingCosts,-CX54*Inputs!$D$21),0)</f>
        <v>-0</v>
      </c>
      <c r="CY55" s="383" t="n">
        <f aca="false">IFERROR(IF(CY3=0,-ClosingCosts,-CY54*Inputs!$D$21),0)</f>
        <v>-0</v>
      </c>
      <c r="CZ55" s="383" t="n">
        <f aca="false">IFERROR(IF(CZ3=0,-ClosingCosts,-CZ54*Inputs!$D$21),0)</f>
        <v>-0</v>
      </c>
      <c r="DA55" s="383" t="n">
        <f aca="false">IFERROR(IF(DA3=0,-ClosingCosts,-DA54*Inputs!$D$21),0)</f>
        <v>-0</v>
      </c>
      <c r="DB55" s="383" t="n">
        <f aca="false">IFERROR(IF(DB3=0,-ClosingCosts,-DB54*Inputs!$D$21),0)</f>
        <v>-0</v>
      </c>
      <c r="DC55" s="383" t="n">
        <f aca="false">IFERROR(IF(DC3=0,-ClosingCosts,-DC54*Inputs!$D$21),0)</f>
        <v>-0</v>
      </c>
      <c r="DD55" s="383" t="n">
        <f aca="false">IFERROR(IF(DD3=0,-ClosingCosts,-DD54*Inputs!$D$21),0)</f>
        <v>-0</v>
      </c>
      <c r="DE55" s="383" t="n">
        <f aca="false">IFERROR(IF(DE3=0,-ClosingCosts,-DE54*Inputs!$D$21),0)</f>
        <v>-0</v>
      </c>
      <c r="DF55" s="383" t="n">
        <f aca="false">IFERROR(IF(DF3=0,-ClosingCosts,-DF54*Inputs!$D$21),0)</f>
        <v>-0</v>
      </c>
      <c r="DG55" s="383" t="n">
        <f aca="false">IFERROR(IF(DG3=0,-ClosingCosts,-DG54*Inputs!$D$21),0)</f>
        <v>-0</v>
      </c>
      <c r="DH55" s="383" t="n">
        <f aca="false">IFERROR(IF(DH3=0,-ClosingCosts,-DH54*Inputs!$D$21),0)</f>
        <v>-0</v>
      </c>
      <c r="DI55" s="383" t="n">
        <f aca="false">IFERROR(IF(DI3=0,-ClosingCosts,-DI54*Inputs!$D$21),0)</f>
        <v>-0</v>
      </c>
      <c r="DJ55" s="383" t="n">
        <f aca="false">IFERROR(IF(DJ3=0,-ClosingCosts,-DJ54*Inputs!$D$21),0)</f>
        <v>-0</v>
      </c>
      <c r="DK55" s="383" t="n">
        <f aca="false">IFERROR(IF(DK3=0,-ClosingCosts,-DK54*Inputs!$D$21),0)</f>
        <v>-0</v>
      </c>
      <c r="DL55" s="383" t="n">
        <f aca="false">IFERROR(IF(DL3=0,-ClosingCosts,-DL54*Inputs!$D$21),0)</f>
        <v>-0</v>
      </c>
      <c r="DM55" s="383" t="n">
        <f aca="false">IFERROR(IF(DM3=0,-ClosingCosts,-DM54*Inputs!$D$21),0)</f>
        <v>-0</v>
      </c>
      <c r="DN55" s="383" t="n">
        <f aca="false">IFERROR(IF(DN3=0,-ClosingCosts,-DN54*Inputs!$D$21),0)</f>
        <v>-0</v>
      </c>
      <c r="DO55" s="383" t="n">
        <f aca="false">IFERROR(IF(DO3=0,-ClosingCosts,-DO54*Inputs!$D$21),0)</f>
        <v>-0</v>
      </c>
      <c r="DP55" s="383" t="n">
        <f aca="false">IFERROR(IF(DP3=0,-ClosingCosts,-DP54*Inputs!$D$21),0)</f>
        <v>-0</v>
      </c>
      <c r="DQ55" s="383" t="n">
        <f aca="false">IFERROR(IF(DQ3=0,-ClosingCosts,-DQ54*Inputs!$D$21),0)</f>
        <v>-0</v>
      </c>
      <c r="DR55" s="383" t="n">
        <f aca="false">IFERROR(IF(DR3=0,-ClosingCosts,-DR54*Inputs!$D$21),0)</f>
        <v>-0</v>
      </c>
      <c r="DS55" s="383" t="n">
        <f aca="false">IFERROR(IF(DS3=0,-ClosingCosts,-DS54*Inputs!$D$21),0)</f>
        <v>-0</v>
      </c>
      <c r="DT55" s="383" t="n">
        <f aca="false">IFERROR(IF(DT3=0,-ClosingCosts,-DT54*Inputs!$D$21),0)</f>
        <v>-0</v>
      </c>
      <c r="DU55" s="383" t="n">
        <f aca="false">IFERROR(IF(DU3=0,-ClosingCosts,-DU54*Inputs!$D$21),0)</f>
        <v>-0</v>
      </c>
      <c r="DV55" s="383" t="n">
        <f aca="false">IFERROR(IF(DV3=0,-ClosingCosts,-DV54*Inputs!$D$21),0)</f>
        <v>-0</v>
      </c>
      <c r="DW55" s="383" t="n">
        <f aca="false">IFERROR(IF(DW3=0,-ClosingCosts,-DW54*Inputs!$D$21),0)</f>
        <v>-0</v>
      </c>
      <c r="DX55" s="383" t="n">
        <f aca="false">IFERROR(IF(DX3=0,-ClosingCosts,-DX54*Inputs!$D$21),0)</f>
        <v>-0</v>
      </c>
      <c r="DY55" s="383" t="n">
        <f aca="false">IFERROR(IF(DY3=0,-ClosingCosts,-DY54*Inputs!$D$21),0)</f>
        <v>-0</v>
      </c>
      <c r="DZ55" s="383" t="n">
        <f aca="false">IFERROR(IF(DZ3=0,-ClosingCosts,-DZ54*Inputs!$D$21),0)</f>
        <v>-0</v>
      </c>
      <c r="EA55" s="383" t="n">
        <f aca="false">IFERROR(IF(EA3=0,-ClosingCosts,-EA54*Inputs!$D$21),0)</f>
        <v>-0</v>
      </c>
      <c r="EB55" s="383" t="n">
        <f aca="false">IFERROR(IF(EB3=0,-ClosingCosts,-EB54*Inputs!$D$21),0)</f>
        <v>-0</v>
      </c>
      <c r="EC55" s="383" t="n">
        <f aca="false">IFERROR(IF(EC3=0,-ClosingCosts,-EC54*Inputs!$D$21),0)</f>
        <v>-0</v>
      </c>
      <c r="ED55" s="383" t="n">
        <f aca="false">IFERROR(IF(ED3=0,-ClosingCosts,-ED54*Inputs!$D$21),0)</f>
        <v>-0</v>
      </c>
      <c r="EE55" s="383" t="n">
        <f aca="false">IFERROR(IF(EE3=0,-ClosingCosts,-EE54*Inputs!$D$21),0)</f>
        <v>-0</v>
      </c>
      <c r="EF55" s="383" t="n">
        <f aca="false">IFERROR(IF(EF3=0,-ClosingCosts,-EF54*Inputs!$D$21),0)</f>
        <v>-0</v>
      </c>
      <c r="EG55" s="383" t="n">
        <f aca="false">IFERROR(IF(EG3=0,-ClosingCosts,-EG54*Inputs!$D$21),0)</f>
        <v>-0</v>
      </c>
      <c r="EH55" s="383" t="n">
        <f aca="false">IFERROR(IF(EH3=0,-ClosingCosts,-EH54*Inputs!$D$21),0)</f>
        <v>-0</v>
      </c>
      <c r="EI55" s="383" t="n">
        <f aca="false">IFERROR(IF(EI3=0,-ClosingCosts,-EI54*Inputs!$D$21),0)</f>
        <v>-0</v>
      </c>
      <c r="EJ55" s="383" t="n">
        <f aca="false">IFERROR(IF(EJ3=0,-ClosingCosts,-EJ54*Inputs!$D$21),0)</f>
        <v>-0</v>
      </c>
      <c r="EK55" s="383" t="n">
        <f aca="false">IFERROR(IF(EK3=0,-ClosingCosts,-EK54*Inputs!$D$21),0)</f>
        <v>-0</v>
      </c>
      <c r="EL55" s="383" t="n">
        <f aca="false">IFERROR(IF(EL3=0,-ClosingCosts,-EL54*Inputs!$D$21),0)</f>
        <v>-0</v>
      </c>
      <c r="EM55" s="383" t="n">
        <f aca="false">IFERROR(IF(EM3=0,-ClosingCosts,-EM54*Inputs!$D$21),0)</f>
        <v>-0</v>
      </c>
      <c r="EN55" s="383" t="n">
        <f aca="false">IFERROR(IF(EN3=0,-ClosingCosts,-EN54*Inputs!$D$21),0)</f>
        <v>-0</v>
      </c>
      <c r="EO55" s="383" t="n">
        <f aca="false">IFERROR(IF(EO3=0,-ClosingCosts,-EO54*Inputs!$D$21),0)</f>
        <v>-0</v>
      </c>
      <c r="EP55" s="383" t="n">
        <f aca="false">IFERROR(IF(EP3=0,-ClosingCosts,-EP54*Inputs!$D$21),0)</f>
        <v>-0</v>
      </c>
      <c r="EQ55" s="383" t="n">
        <f aca="false">IFERROR(IF(EQ3=0,-ClosingCosts,-EQ54*Inputs!$D$21),0)</f>
        <v>-0</v>
      </c>
      <c r="ER55" s="383" t="n">
        <f aca="false">IFERROR(IF(ER3=0,-ClosingCosts,-ER54*Inputs!$D$21),0)</f>
        <v>-0</v>
      </c>
      <c r="ES55" s="383" t="n">
        <f aca="false">IFERROR(IF(ES3=0,-ClosingCosts,-ES54*Inputs!$D$21),0)</f>
        <v>-0</v>
      </c>
      <c r="ET55" s="383" t="n">
        <f aca="false">IFERROR(IF(ET3=0,-ClosingCosts,-ET54*Inputs!$D$21),0)</f>
        <v>-0</v>
      </c>
      <c r="EU55" s="383" t="n">
        <f aca="false">IFERROR(IF(EU3=0,-ClosingCosts,-EU54*Inputs!$D$21),0)</f>
        <v>-0</v>
      </c>
      <c r="EV55" s="383" t="n">
        <f aca="false">IFERROR(IF(EV3=0,-ClosingCosts,-EV54*Inputs!$D$21),0)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232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233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234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IFERROR(Y1NOI/(Inputs!$E$28),0)</f>
        <v>0</v>
      </c>
      <c r="H58" s="455" t="n">
        <f aca="false">IFERROR(H44/(Inputs!$E$28),0)</f>
        <v>0</v>
      </c>
      <c r="I58" s="455" t="n">
        <f aca="false">IFERROR(I44/(Inputs!$E$28),0)</f>
        <v>0</v>
      </c>
      <c r="J58" s="455" t="n">
        <f aca="false">IFERROR(J44/(Inputs!$E$28),0)</f>
        <v>0</v>
      </c>
      <c r="K58" s="455" t="n">
        <f aca="false">IFERROR(K44/(Inputs!$E$28),0)</f>
        <v>0</v>
      </c>
      <c r="L58" s="455" t="n">
        <f aca="false">IFERROR(L44/(Inputs!$E$28),0)</f>
        <v>0</v>
      </c>
      <c r="M58" s="455" t="n">
        <f aca="false">IFERROR(M44/(Inputs!$E$28),0)</f>
        <v>0</v>
      </c>
      <c r="N58" s="455" t="n">
        <f aca="false">IFERROR(N44/(Inputs!$E$28),0)</f>
        <v>0</v>
      </c>
      <c r="O58" s="455" t="n">
        <f aca="false">IFERROR(O44/(Inputs!$E$28),0)</f>
        <v>0</v>
      </c>
      <c r="P58" s="455" t="n">
        <f aca="false">IFERROR(P44/(Inputs!$E$28),0)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235</v>
      </c>
      <c r="D59" s="457" t="e">
        <f aca="false">Y1NOI/PP</f>
        <v>#DIV/0!</v>
      </c>
      <c r="E59" s="406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06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236</v>
      </c>
      <c r="D61" s="458" t="e">
        <f aca="false">S61</f>
        <v>#DIV/0!</v>
      </c>
      <c r="E61" s="406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236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237</v>
      </c>
      <c r="D62" s="493" t="n">
        <f aca="false">S62</f>
        <v>0</v>
      </c>
      <c r="E62" s="406"/>
      <c r="R62" s="429" t="s">
        <v>237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238</v>
      </c>
      <c r="D63" s="460" t="e">
        <f aca="false">SUM($F$56:$P$56)/$D$62</f>
        <v>#DIV/0!</v>
      </c>
      <c r="E63" s="406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239</v>
      </c>
      <c r="S65" s="463"/>
      <c r="T65" s="363" t="n">
        <v>0</v>
      </c>
      <c r="U65" s="363" t="n">
        <f aca="false">T65+1</f>
        <v>1</v>
      </c>
      <c r="V65" s="363" t="n">
        <f aca="false">U65+1</f>
        <v>2</v>
      </c>
      <c r="W65" s="363" t="n">
        <f aca="false">V65+1</f>
        <v>3</v>
      </c>
      <c r="X65" s="363" t="n">
        <f aca="false">W65+1</f>
        <v>4</v>
      </c>
      <c r="Y65" s="363" t="n">
        <f aca="false">X65+1</f>
        <v>5</v>
      </c>
      <c r="Z65" s="363" t="n">
        <f aca="false">Y65+1</f>
        <v>6</v>
      </c>
      <c r="AA65" s="363" t="n">
        <f aca="false">Z65+1</f>
        <v>7</v>
      </c>
      <c r="AB65" s="363" t="n">
        <f aca="false">AA65+1</f>
        <v>8</v>
      </c>
      <c r="AC65" s="363" t="n">
        <f aca="false">AB65+1</f>
        <v>9</v>
      </c>
      <c r="AD65" s="363" t="n">
        <f aca="false">AC65+1</f>
        <v>10</v>
      </c>
      <c r="AE65" s="363" t="n">
        <f aca="false">AD65+1</f>
        <v>11</v>
      </c>
      <c r="AF65" s="363" t="n">
        <f aca="false">AE65+1</f>
        <v>12</v>
      </c>
      <c r="AG65" s="363" t="n">
        <f aca="false">AF65+1</f>
        <v>13</v>
      </c>
      <c r="AH65" s="363" t="n">
        <f aca="false">AG65+1</f>
        <v>14</v>
      </c>
      <c r="AI65" s="363" t="n">
        <f aca="false">AH65+1</f>
        <v>15</v>
      </c>
      <c r="AJ65" s="363" t="n">
        <f aca="false">AI65+1</f>
        <v>16</v>
      </c>
      <c r="AK65" s="363" t="n">
        <f aca="false">AJ65+1</f>
        <v>17</v>
      </c>
      <c r="AL65" s="363" t="n">
        <f aca="false">AK65+1</f>
        <v>18</v>
      </c>
      <c r="AM65" s="363" t="n">
        <f aca="false">AL65+1</f>
        <v>19</v>
      </c>
      <c r="AN65" s="363" t="n">
        <f aca="false">AM65+1</f>
        <v>20</v>
      </c>
      <c r="AO65" s="363" t="n">
        <f aca="false">AN65+1</f>
        <v>21</v>
      </c>
      <c r="AP65" s="363" t="n">
        <f aca="false">AO65+1</f>
        <v>22</v>
      </c>
      <c r="AQ65" s="363" t="n">
        <f aca="false">AP65+1</f>
        <v>23</v>
      </c>
      <c r="AR65" s="363" t="n">
        <f aca="false">AQ65+1</f>
        <v>24</v>
      </c>
      <c r="AS65" s="363" t="n">
        <f aca="false">AR65+1</f>
        <v>25</v>
      </c>
      <c r="AT65" s="363" t="n">
        <f aca="false">AS65+1</f>
        <v>26</v>
      </c>
      <c r="AU65" s="363" t="n">
        <f aca="false">AT65+1</f>
        <v>27</v>
      </c>
      <c r="AV65" s="363" t="n">
        <f aca="false">AU65+1</f>
        <v>28</v>
      </c>
      <c r="AW65" s="363" t="n">
        <f aca="false">AV65+1</f>
        <v>29</v>
      </c>
      <c r="AX65" s="363" t="n">
        <f aca="false">AW65+1</f>
        <v>30</v>
      </c>
      <c r="AY65" s="363" t="n">
        <f aca="false">AX65+1</f>
        <v>31</v>
      </c>
      <c r="AZ65" s="363" t="n">
        <f aca="false">AY65+1</f>
        <v>32</v>
      </c>
      <c r="BA65" s="363" t="n">
        <f aca="false">AZ65+1</f>
        <v>33</v>
      </c>
      <c r="BB65" s="363" t="n">
        <f aca="false">BA65+1</f>
        <v>34</v>
      </c>
      <c r="BC65" s="363" t="n">
        <f aca="false">BB65+1</f>
        <v>35</v>
      </c>
      <c r="BD65" s="363" t="n">
        <f aca="false">BC65+1</f>
        <v>36</v>
      </c>
      <c r="BE65" s="363" t="n">
        <f aca="false">BD65+1</f>
        <v>37</v>
      </c>
      <c r="BF65" s="363" t="n">
        <f aca="false">BE65+1</f>
        <v>38</v>
      </c>
      <c r="BG65" s="363" t="n">
        <f aca="false">BF65+1</f>
        <v>39</v>
      </c>
      <c r="BH65" s="363" t="n">
        <f aca="false">BG65+1</f>
        <v>40</v>
      </c>
      <c r="BI65" s="363" t="n">
        <f aca="false">BH65+1</f>
        <v>41</v>
      </c>
      <c r="BJ65" s="363" t="n">
        <f aca="false">BI65+1</f>
        <v>42</v>
      </c>
      <c r="BK65" s="363" t="n">
        <f aca="false">BJ65+1</f>
        <v>43</v>
      </c>
      <c r="BL65" s="363" t="n">
        <f aca="false">BK65+1</f>
        <v>44</v>
      </c>
      <c r="BM65" s="363" t="n">
        <f aca="false">BL65+1</f>
        <v>45</v>
      </c>
      <c r="BN65" s="363" t="n">
        <f aca="false">BM65+1</f>
        <v>46</v>
      </c>
      <c r="BO65" s="363" t="n">
        <f aca="false">BN65+1</f>
        <v>47</v>
      </c>
      <c r="BP65" s="363" t="n">
        <f aca="false">BO65+1</f>
        <v>48</v>
      </c>
      <c r="BQ65" s="363" t="n">
        <f aca="false">BP65+1</f>
        <v>49</v>
      </c>
      <c r="BR65" s="363" t="n">
        <f aca="false">BQ65+1</f>
        <v>50</v>
      </c>
      <c r="BS65" s="363" t="n">
        <f aca="false">BR65+1</f>
        <v>51</v>
      </c>
      <c r="BT65" s="363" t="n">
        <f aca="false">BS65+1</f>
        <v>52</v>
      </c>
      <c r="BU65" s="363" t="n">
        <f aca="false">BT65+1</f>
        <v>53</v>
      </c>
      <c r="BV65" s="363" t="n">
        <f aca="false">BU65+1</f>
        <v>54</v>
      </c>
      <c r="BW65" s="363" t="n">
        <f aca="false">BV65+1</f>
        <v>55</v>
      </c>
      <c r="BX65" s="363" t="n">
        <f aca="false">BW65+1</f>
        <v>56</v>
      </c>
      <c r="BY65" s="363" t="n">
        <f aca="false">BX65+1</f>
        <v>57</v>
      </c>
      <c r="BZ65" s="363" t="n">
        <f aca="false">BY65+1</f>
        <v>58</v>
      </c>
      <c r="CA65" s="363" t="n">
        <f aca="false">BZ65+1</f>
        <v>59</v>
      </c>
      <c r="CB65" s="363" t="n">
        <f aca="false">CA65+1</f>
        <v>60</v>
      </c>
      <c r="CC65" s="363" t="n">
        <f aca="false">CB65+1</f>
        <v>61</v>
      </c>
      <c r="CD65" s="363" t="n">
        <f aca="false">CC65+1</f>
        <v>62</v>
      </c>
      <c r="CE65" s="363" t="n">
        <f aca="false">CD65+1</f>
        <v>63</v>
      </c>
      <c r="CF65" s="363" t="n">
        <f aca="false">CE65+1</f>
        <v>64</v>
      </c>
      <c r="CG65" s="363" t="n">
        <f aca="false">CF65+1</f>
        <v>65</v>
      </c>
      <c r="CH65" s="363" t="n">
        <f aca="false">CG65+1</f>
        <v>66</v>
      </c>
      <c r="CI65" s="363" t="n">
        <f aca="false">CH65+1</f>
        <v>67</v>
      </c>
      <c r="CJ65" s="363" t="n">
        <f aca="false">CI65+1</f>
        <v>68</v>
      </c>
      <c r="CK65" s="363" t="n">
        <f aca="false">CJ65+1</f>
        <v>69</v>
      </c>
      <c r="CL65" s="363" t="n">
        <f aca="false">CK65+1</f>
        <v>70</v>
      </c>
      <c r="CM65" s="363" t="n">
        <f aca="false">CL65+1</f>
        <v>71</v>
      </c>
      <c r="CN65" s="363" t="n">
        <f aca="false">CM65+1</f>
        <v>72</v>
      </c>
      <c r="CO65" s="363" t="n">
        <f aca="false">CN65+1</f>
        <v>73</v>
      </c>
      <c r="CP65" s="363" t="n">
        <f aca="false">CO65+1</f>
        <v>74</v>
      </c>
      <c r="CQ65" s="363" t="n">
        <f aca="false">CP65+1</f>
        <v>75</v>
      </c>
      <c r="CR65" s="363" t="n">
        <f aca="false">CQ65+1</f>
        <v>76</v>
      </c>
      <c r="CS65" s="363" t="n">
        <f aca="false">CR65+1</f>
        <v>77</v>
      </c>
      <c r="CT65" s="363" t="n">
        <f aca="false">CS65+1</f>
        <v>78</v>
      </c>
      <c r="CU65" s="363" t="n">
        <f aca="false">CT65+1</f>
        <v>79</v>
      </c>
      <c r="CV65" s="363" t="n">
        <f aca="false">CU65+1</f>
        <v>80</v>
      </c>
      <c r="CW65" s="363" t="n">
        <f aca="false">CV65+1</f>
        <v>81</v>
      </c>
      <c r="CX65" s="363" t="n">
        <f aca="false">CW65+1</f>
        <v>82</v>
      </c>
      <c r="CY65" s="363" t="n">
        <f aca="false">CX65+1</f>
        <v>83</v>
      </c>
      <c r="CZ65" s="363" t="n">
        <f aca="false">CY65+1</f>
        <v>84</v>
      </c>
      <c r="DA65" s="363" t="n">
        <f aca="false">CZ65+1</f>
        <v>85</v>
      </c>
      <c r="DB65" s="363" t="n">
        <f aca="false">DA65+1</f>
        <v>86</v>
      </c>
      <c r="DC65" s="363" t="n">
        <f aca="false">DB65+1</f>
        <v>87</v>
      </c>
      <c r="DD65" s="363" t="n">
        <f aca="false">DC65+1</f>
        <v>88</v>
      </c>
      <c r="DE65" s="363" t="n">
        <f aca="false">DD65+1</f>
        <v>89</v>
      </c>
      <c r="DF65" s="363" t="n">
        <f aca="false">DE65+1</f>
        <v>90</v>
      </c>
      <c r="DG65" s="363" t="n">
        <f aca="false">DF65+1</f>
        <v>91</v>
      </c>
      <c r="DH65" s="363" t="n">
        <f aca="false">DG65+1</f>
        <v>92</v>
      </c>
      <c r="DI65" s="363" t="n">
        <f aca="false">DH65+1</f>
        <v>93</v>
      </c>
      <c r="DJ65" s="363" t="n">
        <f aca="false">DI65+1</f>
        <v>94</v>
      </c>
      <c r="DK65" s="363" t="n">
        <f aca="false">DJ65+1</f>
        <v>95</v>
      </c>
      <c r="DL65" s="363" t="n">
        <f aca="false">DK65+1</f>
        <v>96</v>
      </c>
      <c r="DM65" s="363" t="n">
        <f aca="false">DL65+1</f>
        <v>97</v>
      </c>
      <c r="DN65" s="363" t="n">
        <f aca="false">DM65+1</f>
        <v>98</v>
      </c>
      <c r="DO65" s="363" t="n">
        <f aca="false">DN65+1</f>
        <v>99</v>
      </c>
      <c r="DP65" s="363" t="n">
        <f aca="false">DO65+1</f>
        <v>100</v>
      </c>
      <c r="DQ65" s="363" t="n">
        <f aca="false">DP65+1</f>
        <v>101</v>
      </c>
      <c r="DR65" s="363" t="n">
        <f aca="false">DQ65+1</f>
        <v>102</v>
      </c>
      <c r="DS65" s="363" t="n">
        <f aca="false">DR65+1</f>
        <v>103</v>
      </c>
      <c r="DT65" s="363" t="n">
        <f aca="false">DS65+1</f>
        <v>104</v>
      </c>
      <c r="DU65" s="363" t="n">
        <f aca="false">DT65+1</f>
        <v>105</v>
      </c>
      <c r="DV65" s="363" t="n">
        <f aca="false">DU65+1</f>
        <v>106</v>
      </c>
      <c r="DW65" s="363" t="n">
        <f aca="false">DV65+1</f>
        <v>107</v>
      </c>
      <c r="DX65" s="363" t="n">
        <f aca="false">DW65+1</f>
        <v>108</v>
      </c>
      <c r="DY65" s="363" t="n">
        <f aca="false">DX65+1</f>
        <v>109</v>
      </c>
      <c r="DZ65" s="363" t="n">
        <f aca="false">DY65+1</f>
        <v>110</v>
      </c>
      <c r="EA65" s="363" t="n">
        <f aca="false">DZ65+1</f>
        <v>111</v>
      </c>
      <c r="EB65" s="363" t="n">
        <f aca="false">EA65+1</f>
        <v>112</v>
      </c>
      <c r="EC65" s="363" t="n">
        <f aca="false">EB65+1</f>
        <v>113</v>
      </c>
      <c r="ED65" s="363" t="n">
        <f aca="false">EC65+1</f>
        <v>114</v>
      </c>
      <c r="EE65" s="363" t="n">
        <f aca="false">ED65+1</f>
        <v>115</v>
      </c>
      <c r="EF65" s="363" t="n">
        <f aca="false">EE65+1</f>
        <v>116</v>
      </c>
      <c r="EG65" s="363" t="n">
        <f aca="false">EF65+1</f>
        <v>117</v>
      </c>
      <c r="EH65" s="363" t="n">
        <f aca="false">EG65+1</f>
        <v>118</v>
      </c>
      <c r="EI65" s="363" t="n">
        <f aca="false">EH65+1</f>
        <v>119</v>
      </c>
      <c r="EJ65" s="363" t="n">
        <f aca="false">EI65+1</f>
        <v>120</v>
      </c>
      <c r="EK65" s="363" t="n">
        <f aca="false">EJ65+1</f>
        <v>121</v>
      </c>
      <c r="EL65" s="363" t="n">
        <f aca="false">EK65+1</f>
        <v>122</v>
      </c>
      <c r="EM65" s="363" t="n">
        <f aca="false">EL65+1</f>
        <v>123</v>
      </c>
      <c r="EN65" s="363" t="n">
        <f aca="false">EM65+1</f>
        <v>124</v>
      </c>
      <c r="EO65" s="363" t="n">
        <f aca="false">EN65+1</f>
        <v>125</v>
      </c>
      <c r="EP65" s="363" t="n">
        <f aca="false">EO65+1</f>
        <v>126</v>
      </c>
      <c r="EQ65" s="363" t="n">
        <f aca="false">EP65+1</f>
        <v>127</v>
      </c>
      <c r="ER65" s="363" t="n">
        <f aca="false">EQ65+1</f>
        <v>128</v>
      </c>
      <c r="ES65" s="363" t="n">
        <f aca="false">ER65+1</f>
        <v>129</v>
      </c>
      <c r="ET65" s="363" t="n">
        <f aca="false">ES65+1</f>
        <v>130</v>
      </c>
      <c r="EU65" s="363" t="n">
        <f aca="false">ET65+1</f>
        <v>131</v>
      </c>
      <c r="EV65" s="363" t="n">
        <f aca="false">EU65+1</f>
        <v>132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240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241</v>
      </c>
      <c r="T67" s="383" t="n">
        <f aca="false">IF(T3=0,Inputs!J5,0)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242</v>
      </c>
      <c r="T68" s="383" t="n">
        <f aca="false">IF(OR(T3=0,T2&gt;Inputs!$E$20),0,-Inputs!$J$6)</f>
        <v>0</v>
      </c>
      <c r="U68" s="383" t="n">
        <f aca="false">IF(OR(U3=0,U2&gt;Inputs!$E$20),0,-Inputs!$J$6)</f>
        <v>0</v>
      </c>
      <c r="V68" s="383" t="n">
        <f aca="false">IF(OR(V3=0,V2&gt;Inputs!$E$20),0,-Inputs!$J$6)</f>
        <v>0</v>
      </c>
      <c r="W68" s="383" t="n">
        <f aca="false">IF(OR(W3=0,W2&gt;Inputs!$E$20),0,-Inputs!$J$6)</f>
        <v>0</v>
      </c>
      <c r="X68" s="383" t="n">
        <f aca="false">IF(OR(X3=0,X2&gt;Inputs!$E$20),0,-Inputs!$J$6)</f>
        <v>0</v>
      </c>
      <c r="Y68" s="383" t="n">
        <f aca="false">IF(OR(Y3=0,Y2&gt;Inputs!$E$20),0,-Inputs!$J$6)</f>
        <v>0</v>
      </c>
      <c r="Z68" s="383" t="n">
        <f aca="false">IF(OR(Z3=0,Z2&gt;Inputs!$E$20),0,-Inputs!$J$6)</f>
        <v>0</v>
      </c>
      <c r="AA68" s="383" t="n">
        <f aca="false">IF(OR(AA3=0,AA2&gt;Inputs!$E$20),0,-Inputs!$J$6)</f>
        <v>0</v>
      </c>
      <c r="AB68" s="383" t="n">
        <f aca="false">IF(OR(AB3=0,AB2&gt;Inputs!$E$20),0,-Inputs!$J$6)</f>
        <v>0</v>
      </c>
      <c r="AC68" s="383" t="n">
        <f aca="false">IF(OR(AC3=0,AC2&gt;Inputs!$E$20),0,-Inputs!$J$6)</f>
        <v>0</v>
      </c>
      <c r="AD68" s="383" t="n">
        <f aca="false">IF(OR(AD3=0,AD2&gt;Inputs!$E$20),0,-Inputs!$J$6)</f>
        <v>0</v>
      </c>
      <c r="AE68" s="383" t="n">
        <f aca="false">IF(OR(AE3=0,AE2&gt;Inputs!$E$20),0,-Inputs!$J$6)</f>
        <v>0</v>
      </c>
      <c r="AF68" s="383" t="n">
        <f aca="false">IF(OR(AF3=0,AF2&gt;Inputs!$E$20),0,-Inputs!$J$6)</f>
        <v>0</v>
      </c>
      <c r="AG68" s="383" t="n">
        <f aca="false">IF(OR(AG3=0,AG2&gt;Inputs!$E$20),0,-Inputs!$J$6)</f>
        <v>0</v>
      </c>
      <c r="AH68" s="383" t="n">
        <f aca="false">IF(OR(AH3=0,AH2&gt;Inputs!$E$20),0,-Inputs!$J$6)</f>
        <v>0</v>
      </c>
      <c r="AI68" s="383" t="n">
        <f aca="false">IF(OR(AI3=0,AI2&gt;Inputs!$E$20),0,-Inputs!$J$6)</f>
        <v>0</v>
      </c>
      <c r="AJ68" s="383" t="n">
        <f aca="false">IF(OR(AJ3=0,AJ2&gt;Inputs!$E$20),0,-Inputs!$J$6)</f>
        <v>0</v>
      </c>
      <c r="AK68" s="383" t="n">
        <f aca="false">IF(OR(AK3=0,AK2&gt;Inputs!$E$20),0,-Inputs!$J$6)</f>
        <v>0</v>
      </c>
      <c r="AL68" s="383" t="n">
        <f aca="false">IF(OR(AL3=0,AL2&gt;Inputs!$E$20),0,-Inputs!$J$6)</f>
        <v>0</v>
      </c>
      <c r="AM68" s="383" t="n">
        <f aca="false">IF(OR(AM3=0,AM2&gt;Inputs!$E$20),0,-Inputs!$J$6)</f>
        <v>0</v>
      </c>
      <c r="AN68" s="383" t="n">
        <f aca="false">IF(OR(AN3=0,AN2&gt;Inputs!$E$20),0,-Inputs!$J$6)</f>
        <v>0</v>
      </c>
      <c r="AO68" s="383" t="n">
        <f aca="false">IF(OR(AO3=0,AO2&gt;Inputs!$E$20),0,-Inputs!$J$6)</f>
        <v>0</v>
      </c>
      <c r="AP68" s="383" t="n">
        <f aca="false">IF(OR(AP3=0,AP2&gt;Inputs!$E$20),0,-Inputs!$J$6)</f>
        <v>0</v>
      </c>
      <c r="AQ68" s="383" t="n">
        <f aca="false">IF(OR(AQ3=0,AQ2&gt;Inputs!$E$20),0,-Inputs!$J$6)</f>
        <v>0</v>
      </c>
      <c r="AR68" s="383" t="n">
        <f aca="false">IF(OR(AR3=0,AR2&gt;Inputs!$E$20),0,-Inputs!$J$6)</f>
        <v>0</v>
      </c>
      <c r="AS68" s="383" t="n">
        <f aca="false">IF(OR(AS3=0,AS2&gt;Inputs!$E$20),0,-Inputs!$J$6)</f>
        <v>0</v>
      </c>
      <c r="AT68" s="383" t="n">
        <f aca="false">IF(OR(AT3=0,AT2&gt;Inputs!$E$20),0,-Inputs!$J$6)</f>
        <v>0</v>
      </c>
      <c r="AU68" s="383" t="n">
        <f aca="false">IF(OR(AU3=0,AU2&gt;Inputs!$E$20),0,-Inputs!$J$6)</f>
        <v>0</v>
      </c>
      <c r="AV68" s="383" t="n">
        <f aca="false">IF(OR(AV3=0,AV2&gt;Inputs!$E$20),0,-Inputs!$J$6)</f>
        <v>0</v>
      </c>
      <c r="AW68" s="383" t="n">
        <f aca="false">IF(OR(AW3=0,AW2&gt;Inputs!$E$20),0,-Inputs!$J$6)</f>
        <v>0</v>
      </c>
      <c r="AX68" s="383" t="n">
        <f aca="false">IF(OR(AX3=0,AX2&gt;Inputs!$E$20),0,-Inputs!$J$6)</f>
        <v>0</v>
      </c>
      <c r="AY68" s="383" t="n">
        <f aca="false">IF(OR(AY3=0,AY2&gt;Inputs!$E$20),0,-Inputs!$J$6)</f>
        <v>0</v>
      </c>
      <c r="AZ68" s="383" t="n">
        <f aca="false">IF(OR(AZ3=0,AZ2&gt;Inputs!$E$20),0,-Inputs!$J$6)</f>
        <v>0</v>
      </c>
      <c r="BA68" s="383" t="n">
        <f aca="false">IF(OR(BA3=0,BA2&gt;Inputs!$E$20),0,-Inputs!$J$6)</f>
        <v>0</v>
      </c>
      <c r="BB68" s="383" t="n">
        <f aca="false">IF(OR(BB3=0,BB2&gt;Inputs!$E$20),0,-Inputs!$J$6)</f>
        <v>0</v>
      </c>
      <c r="BC68" s="383" t="n">
        <f aca="false">IF(OR(BC3=0,BC2&gt;Inputs!$E$20),0,-Inputs!$J$6)</f>
        <v>0</v>
      </c>
      <c r="BD68" s="383" t="n">
        <f aca="false">IF(OR(BD3=0,BD2&gt;Inputs!$E$20),0,-Inputs!$J$6)</f>
        <v>0</v>
      </c>
      <c r="BE68" s="383" t="n">
        <f aca="false">IF(OR(BE3=0,BE2&gt;Inputs!$E$20),0,-Inputs!$J$6)</f>
        <v>0</v>
      </c>
      <c r="BF68" s="383" t="n">
        <f aca="false">IF(OR(BF3=0,BF2&gt;Inputs!$E$20),0,-Inputs!$J$6)</f>
        <v>0</v>
      </c>
      <c r="BG68" s="383" t="n">
        <f aca="false">IF(OR(BG3=0,BG2&gt;Inputs!$E$20),0,-Inputs!$J$6)</f>
        <v>0</v>
      </c>
      <c r="BH68" s="383" t="n">
        <f aca="false">IF(OR(BH3=0,BH2&gt;Inputs!$E$20),0,-Inputs!$J$6)</f>
        <v>0</v>
      </c>
      <c r="BI68" s="383" t="n">
        <f aca="false">IF(OR(BI3=0,BI2&gt;Inputs!$E$20),0,-Inputs!$J$6)</f>
        <v>0</v>
      </c>
      <c r="BJ68" s="383" t="n">
        <f aca="false">IF(OR(BJ3=0,BJ2&gt;Inputs!$E$20),0,-Inputs!$J$6)</f>
        <v>0</v>
      </c>
      <c r="BK68" s="383" t="n">
        <f aca="false">IF(OR(BK3=0,BK2&gt;Inputs!$E$20),0,-Inputs!$J$6)</f>
        <v>0</v>
      </c>
      <c r="BL68" s="383" t="n">
        <f aca="false">IF(OR(BL3=0,BL2&gt;Inputs!$E$20),0,-Inputs!$J$6)</f>
        <v>0</v>
      </c>
      <c r="BM68" s="383" t="n">
        <f aca="false">IF(OR(BM3=0,BM2&gt;Inputs!$E$20),0,-Inputs!$J$6)</f>
        <v>0</v>
      </c>
      <c r="BN68" s="383" t="n">
        <f aca="false">IF(OR(BN3=0,BN2&gt;Inputs!$E$20),0,-Inputs!$J$6)</f>
        <v>0</v>
      </c>
      <c r="BO68" s="383" t="n">
        <f aca="false">IF(OR(BO3=0,BO2&gt;Inputs!$E$20),0,-Inputs!$J$6)</f>
        <v>0</v>
      </c>
      <c r="BP68" s="383" t="n">
        <f aca="false">IF(OR(BP3=0,BP2&gt;Inputs!$E$20),0,-Inputs!$J$6)</f>
        <v>0</v>
      </c>
      <c r="BQ68" s="383" t="n">
        <f aca="false">IF(OR(BQ3=0,BQ2&gt;Inputs!$E$20),0,-Inputs!$J$6)</f>
        <v>0</v>
      </c>
      <c r="BR68" s="383" t="n">
        <f aca="false">IF(OR(BR3=0,BR2&gt;Inputs!$E$20),0,-Inputs!$J$6)</f>
        <v>0</v>
      </c>
      <c r="BS68" s="383" t="n">
        <f aca="false">IF(OR(BS3=0,BS2&gt;Inputs!$E$20),0,-Inputs!$J$6)</f>
        <v>0</v>
      </c>
      <c r="BT68" s="383" t="n">
        <f aca="false">IF(OR(BT3=0,BT2&gt;Inputs!$E$20),0,-Inputs!$J$6)</f>
        <v>0</v>
      </c>
      <c r="BU68" s="383" t="n">
        <f aca="false">IF(OR(BU3=0,BU2&gt;Inputs!$E$20),0,-Inputs!$J$6)</f>
        <v>0</v>
      </c>
      <c r="BV68" s="383" t="n">
        <f aca="false">IF(OR(BV3=0,BV2&gt;Inputs!$E$20),0,-Inputs!$J$6)</f>
        <v>0</v>
      </c>
      <c r="BW68" s="383" t="n">
        <f aca="false">IF(OR(BW3=0,BW2&gt;Inputs!$E$20),0,-Inputs!$J$6)</f>
        <v>0</v>
      </c>
      <c r="BX68" s="383" t="n">
        <f aca="false">IF(OR(BX3=0,BX2&gt;Inputs!$E$20),0,-Inputs!$J$6)</f>
        <v>0</v>
      </c>
      <c r="BY68" s="383" t="n">
        <f aca="false">IF(OR(BY3=0,BY2&gt;Inputs!$E$20),0,-Inputs!$J$6)</f>
        <v>0</v>
      </c>
      <c r="BZ68" s="383" t="n">
        <f aca="false">IF(OR(BZ3=0,BZ2&gt;Inputs!$E$20),0,-Inputs!$J$6)</f>
        <v>0</v>
      </c>
      <c r="CA68" s="383" t="n">
        <f aca="false">IF(OR(CA3=0,CA2&gt;Inputs!$E$20),0,-Inputs!$J$6)</f>
        <v>0</v>
      </c>
      <c r="CB68" s="383" t="n">
        <f aca="false">IF(OR(CB3=0,CB2&gt;Inputs!$E$20),0,-Inputs!$J$6)</f>
        <v>0</v>
      </c>
      <c r="CC68" s="383" t="n">
        <f aca="false">IF(OR(CC3=0,CC2&gt;Inputs!$E$20),0,-Inputs!$J$6)</f>
        <v>0</v>
      </c>
      <c r="CD68" s="383" t="n">
        <f aca="false">IF(OR(CD3=0,CD2&gt;Inputs!$E$20),0,-Inputs!$J$6)</f>
        <v>0</v>
      </c>
      <c r="CE68" s="383" t="n">
        <f aca="false">IF(OR(CE3=0,CE2&gt;Inputs!$E$20),0,-Inputs!$J$6)</f>
        <v>0</v>
      </c>
      <c r="CF68" s="383" t="n">
        <f aca="false">IF(OR(CF3=0,CF2&gt;Inputs!$E$20),0,-Inputs!$J$6)</f>
        <v>0</v>
      </c>
      <c r="CG68" s="383" t="n">
        <f aca="false">IF(OR(CG3=0,CG2&gt;Inputs!$E$20),0,-Inputs!$J$6)</f>
        <v>0</v>
      </c>
      <c r="CH68" s="383" t="n">
        <f aca="false">IF(OR(CH3=0,CH2&gt;Inputs!$E$20),0,-Inputs!$J$6)</f>
        <v>0</v>
      </c>
      <c r="CI68" s="383" t="n">
        <f aca="false">IF(OR(CI3=0,CI2&gt;Inputs!$E$20),0,-Inputs!$J$6)</f>
        <v>0</v>
      </c>
      <c r="CJ68" s="383" t="n">
        <f aca="false">IF(OR(CJ3=0,CJ2&gt;Inputs!$E$20),0,-Inputs!$J$6)</f>
        <v>0</v>
      </c>
      <c r="CK68" s="383" t="n">
        <f aca="false">IF(OR(CK3=0,CK2&gt;Inputs!$E$20),0,-Inputs!$J$6)</f>
        <v>0</v>
      </c>
      <c r="CL68" s="383" t="n">
        <f aca="false">IF(OR(CL3=0,CL2&gt;Inputs!$E$20),0,-Inputs!$J$6)</f>
        <v>0</v>
      </c>
      <c r="CM68" s="383" t="n">
        <f aca="false">IF(OR(CM3=0,CM2&gt;Inputs!$E$20),0,-Inputs!$J$6)</f>
        <v>0</v>
      </c>
      <c r="CN68" s="383" t="n">
        <f aca="false">IF(OR(CN3=0,CN2&gt;Inputs!$E$20),0,-Inputs!$J$6)</f>
        <v>0</v>
      </c>
      <c r="CO68" s="383" t="n">
        <f aca="false">IF(OR(CO3=0,CO2&gt;Inputs!$E$20),0,-Inputs!$J$6)</f>
        <v>0</v>
      </c>
      <c r="CP68" s="383" t="n">
        <f aca="false">IF(OR(CP3=0,CP2&gt;Inputs!$E$20),0,-Inputs!$J$6)</f>
        <v>0</v>
      </c>
      <c r="CQ68" s="383" t="n">
        <f aca="false">IF(OR(CQ3=0,CQ2&gt;Inputs!$E$20),0,-Inputs!$J$6)</f>
        <v>0</v>
      </c>
      <c r="CR68" s="383" t="n">
        <f aca="false">IF(OR(CR3=0,CR2&gt;Inputs!$E$20),0,-Inputs!$J$6)</f>
        <v>0</v>
      </c>
      <c r="CS68" s="383" t="n">
        <f aca="false">IF(OR(CS3=0,CS2&gt;Inputs!$E$20),0,-Inputs!$J$6)</f>
        <v>0</v>
      </c>
      <c r="CT68" s="383" t="n">
        <f aca="false">IF(OR(CT3=0,CT2&gt;Inputs!$E$20),0,-Inputs!$J$6)</f>
        <v>0</v>
      </c>
      <c r="CU68" s="383" t="n">
        <f aca="false">IF(OR(CU3=0,CU2&gt;Inputs!$E$20),0,-Inputs!$J$6)</f>
        <v>0</v>
      </c>
      <c r="CV68" s="383" t="n">
        <f aca="false">IF(OR(CV3=0,CV2&gt;Inputs!$E$20),0,-Inputs!$J$6)</f>
        <v>0</v>
      </c>
      <c r="CW68" s="383" t="n">
        <f aca="false">IF(OR(CW3=0,CW2&gt;Inputs!$E$20),0,-Inputs!$J$6)</f>
        <v>0</v>
      </c>
      <c r="CX68" s="383" t="n">
        <f aca="false">IF(OR(CX3=0,CX2&gt;Inputs!$E$20),0,-Inputs!$J$6)</f>
        <v>0</v>
      </c>
      <c r="CY68" s="383" t="n">
        <f aca="false">IF(OR(CY3=0,CY2&gt;Inputs!$E$20),0,-Inputs!$J$6)</f>
        <v>0</v>
      </c>
      <c r="CZ68" s="383" t="n">
        <f aca="false">IF(OR(CZ3=0,CZ2&gt;Inputs!$E$20),0,-Inputs!$J$6)</f>
        <v>0</v>
      </c>
      <c r="DA68" s="383" t="n">
        <f aca="false">IF(OR(DA3=0,DA2&gt;Inputs!$E$20),0,-Inputs!$J$6)</f>
        <v>0</v>
      </c>
      <c r="DB68" s="383" t="n">
        <f aca="false">IF(OR(DB3=0,DB2&gt;Inputs!$E$20),0,-Inputs!$J$6)</f>
        <v>0</v>
      </c>
      <c r="DC68" s="383" t="n">
        <f aca="false">IF(OR(DC3=0,DC2&gt;Inputs!$E$20),0,-Inputs!$J$6)</f>
        <v>0</v>
      </c>
      <c r="DD68" s="383" t="n">
        <f aca="false">IF(OR(DD3=0,DD2&gt;Inputs!$E$20),0,-Inputs!$J$6)</f>
        <v>0</v>
      </c>
      <c r="DE68" s="383" t="n">
        <f aca="false">IF(OR(DE3=0,DE2&gt;Inputs!$E$20),0,-Inputs!$J$6)</f>
        <v>0</v>
      </c>
      <c r="DF68" s="383" t="n">
        <f aca="false">IF(OR(DF3=0,DF2&gt;Inputs!$E$20),0,-Inputs!$J$6)</f>
        <v>0</v>
      </c>
      <c r="DG68" s="383" t="n">
        <f aca="false">IF(OR(DG3=0,DG2&gt;Inputs!$E$20),0,-Inputs!$J$6)</f>
        <v>0</v>
      </c>
      <c r="DH68" s="383" t="n">
        <f aca="false">IF(OR(DH3=0,DH2&gt;Inputs!$E$20),0,-Inputs!$J$6)</f>
        <v>0</v>
      </c>
      <c r="DI68" s="383" t="n">
        <f aca="false">IF(OR(DI3=0,DI2&gt;Inputs!$E$20),0,-Inputs!$J$6)</f>
        <v>0</v>
      </c>
      <c r="DJ68" s="383" t="n">
        <f aca="false">IF(OR(DJ3=0,DJ2&gt;Inputs!$E$20),0,-Inputs!$J$6)</f>
        <v>0</v>
      </c>
      <c r="DK68" s="383" t="n">
        <f aca="false">IF(OR(DK3=0,DK2&gt;Inputs!$E$20),0,-Inputs!$J$6)</f>
        <v>0</v>
      </c>
      <c r="DL68" s="383" t="n">
        <f aca="false">IF(OR(DL3=0,DL2&gt;Inputs!$E$20),0,-Inputs!$J$6)</f>
        <v>0</v>
      </c>
      <c r="DM68" s="383" t="n">
        <f aca="false">IF(OR(DM3=0,DM2&gt;Inputs!$E$20),0,-Inputs!$J$6)</f>
        <v>0</v>
      </c>
      <c r="DN68" s="383" t="n">
        <f aca="false">IF(OR(DN3=0,DN2&gt;Inputs!$E$20),0,-Inputs!$J$6)</f>
        <v>0</v>
      </c>
      <c r="DO68" s="383" t="n">
        <f aca="false">IF(OR(DO3=0,DO2&gt;Inputs!$E$20),0,-Inputs!$J$6)</f>
        <v>0</v>
      </c>
      <c r="DP68" s="383" t="n">
        <f aca="false">IF(OR(DP3=0,DP2&gt;Inputs!$E$20),0,-Inputs!$J$6)</f>
        <v>0</v>
      </c>
      <c r="DQ68" s="383" t="n">
        <f aca="false">IF(OR(DQ3=0,DQ2&gt;Inputs!$E$20),0,-Inputs!$J$6)</f>
        <v>0</v>
      </c>
      <c r="DR68" s="383" t="n">
        <f aca="false">IF(OR(DR3=0,DR2&gt;Inputs!$E$20),0,-Inputs!$J$6)</f>
        <v>0</v>
      </c>
      <c r="DS68" s="383" t="n">
        <f aca="false">IF(OR(DS3=0,DS2&gt;Inputs!$E$20),0,-Inputs!$J$6)</f>
        <v>0</v>
      </c>
      <c r="DT68" s="383" t="n">
        <f aca="false">IF(OR(DT3=0,DT2&gt;Inputs!$E$20),0,-Inputs!$J$6)</f>
        <v>0</v>
      </c>
      <c r="DU68" s="383" t="n">
        <f aca="false">IF(OR(DU3=0,DU2&gt;Inputs!$E$20),0,-Inputs!$J$6)</f>
        <v>0</v>
      </c>
      <c r="DV68" s="383" t="n">
        <f aca="false">IF(OR(DV3=0,DV2&gt;Inputs!$E$20),0,-Inputs!$J$6)</f>
        <v>0</v>
      </c>
      <c r="DW68" s="383" t="n">
        <f aca="false">IF(OR(DW3=0,DW2&gt;Inputs!$E$20),0,-Inputs!$J$6)</f>
        <v>0</v>
      </c>
      <c r="DX68" s="383" t="n">
        <f aca="false">IF(OR(DX3=0,DX2&gt;Inputs!$E$20),0,-Inputs!$J$6)</f>
        <v>0</v>
      </c>
      <c r="DY68" s="383" t="n">
        <f aca="false">IF(OR(DY3=0,DY2&gt;Inputs!$E$20),0,-Inputs!$J$6)</f>
        <v>0</v>
      </c>
      <c r="DZ68" s="383" t="n">
        <f aca="false">IF(OR(DZ3=0,DZ2&gt;Inputs!$E$20),0,-Inputs!$J$6)</f>
        <v>0</v>
      </c>
      <c r="EA68" s="383" t="n">
        <f aca="false">IF(OR(EA3=0,EA2&gt;Inputs!$E$20),0,-Inputs!$J$6)</f>
        <v>0</v>
      </c>
      <c r="EB68" s="383" t="n">
        <f aca="false">IF(OR(EB3=0,EB2&gt;Inputs!$E$20),0,-Inputs!$J$6)</f>
        <v>0</v>
      </c>
      <c r="EC68" s="383" t="n">
        <f aca="false">IF(OR(EC3=0,EC2&gt;Inputs!$E$20),0,-Inputs!$J$6)</f>
        <v>0</v>
      </c>
      <c r="ED68" s="383" t="n">
        <f aca="false">IF(OR(ED3=0,ED2&gt;Inputs!$E$20),0,-Inputs!$J$6)</f>
        <v>0</v>
      </c>
      <c r="EE68" s="383" t="n">
        <f aca="false">IF(OR(EE3=0,EE2&gt;Inputs!$E$20),0,-Inputs!$J$6)</f>
        <v>0</v>
      </c>
      <c r="EF68" s="383" t="n">
        <f aca="false">IF(OR(EF3=0,EF2&gt;Inputs!$E$20),0,-Inputs!$J$6)</f>
        <v>0</v>
      </c>
      <c r="EG68" s="383" t="n">
        <f aca="false">IF(OR(EG3=0,EG2&gt;Inputs!$E$20),0,-Inputs!$J$6)</f>
        <v>0</v>
      </c>
      <c r="EH68" s="383" t="n">
        <f aca="false">IF(OR(EH3=0,EH2&gt;Inputs!$E$20),0,-Inputs!$J$6)</f>
        <v>0</v>
      </c>
      <c r="EI68" s="383" t="n">
        <f aca="false">IF(OR(EI3=0,EI2&gt;Inputs!$E$20),0,-Inputs!$J$6)</f>
        <v>0</v>
      </c>
      <c r="EJ68" s="383" t="n">
        <f aca="false">IF(OR(EJ3=0,EJ2&gt;Inputs!$E$20),0,-Inputs!$J$6)</f>
        <v>0</v>
      </c>
      <c r="EK68" s="383" t="n">
        <f aca="false">IF(OR(EK3=0,EK2&gt;Inputs!$E$20),0,-Inputs!$J$6)</f>
        <v>0</v>
      </c>
      <c r="EL68" s="383" t="n">
        <f aca="false">IF(OR(EL3=0,EL2&gt;Inputs!$E$20),0,-Inputs!$J$6)</f>
        <v>0</v>
      </c>
      <c r="EM68" s="383" t="n">
        <f aca="false">IF(OR(EM3=0,EM2&gt;Inputs!$E$20),0,-Inputs!$J$6)</f>
        <v>0</v>
      </c>
      <c r="EN68" s="383" t="n">
        <f aca="false">IF(OR(EN3=0,EN2&gt;Inputs!$E$20),0,-Inputs!$J$6)</f>
        <v>0</v>
      </c>
      <c r="EO68" s="383" t="n">
        <f aca="false">IF(OR(EO3=0,EO2&gt;Inputs!$E$20),0,-Inputs!$J$6)</f>
        <v>0</v>
      </c>
      <c r="EP68" s="383" t="n">
        <f aca="false">IF(OR(EP3=0,EP2&gt;Inputs!$E$20),0,-Inputs!$J$6)</f>
        <v>0</v>
      </c>
      <c r="EQ68" s="383" t="n">
        <f aca="false">IF(OR(EQ3=0,EQ2&gt;Inputs!$E$20),0,-Inputs!$J$6)</f>
        <v>0</v>
      </c>
      <c r="ER68" s="383" t="n">
        <f aca="false">IF(OR(ER3=0,ER2&gt;Inputs!$E$20),0,-Inputs!$J$6)</f>
        <v>0</v>
      </c>
      <c r="ES68" s="383" t="n">
        <f aca="false">IF(OR(ES3=0,ES2&gt;Inputs!$E$20),0,-Inputs!$J$6)</f>
        <v>0</v>
      </c>
      <c r="ET68" s="383" t="n">
        <f aca="false">IF(OR(ET3=0,ET2&gt;Inputs!$E$20),0,-Inputs!$J$6)</f>
        <v>0</v>
      </c>
      <c r="EU68" s="383" t="n">
        <f aca="false">IF(OR(EU3=0,EU2&gt;Inputs!$E$20),0,-Inputs!$J$6)</f>
        <v>0</v>
      </c>
      <c r="EV68" s="383" t="n">
        <f aca="false">IF(OR(EV3=0,EV2&gt;Inputs!$E$20),0,-Inputs!$J$6)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243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244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245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246</v>
      </c>
      <c r="T74" s="383" t="n">
        <f aca="false">IF(T3=0,-FinancingFees,0)</f>
        <v>-0</v>
      </c>
      <c r="U74" s="383" t="n">
        <f aca="false">IF(U3=0,-FinancingFees,0)</f>
        <v>0</v>
      </c>
      <c r="V74" s="383" t="n">
        <f aca="false">IF(V3=0,-FinancingFees,0)</f>
        <v>0</v>
      </c>
      <c r="W74" s="383" t="n">
        <f aca="false">IF(W3=0,-FinancingFees,0)</f>
        <v>0</v>
      </c>
      <c r="X74" s="383" t="n">
        <f aca="false">IF(X3=0,-FinancingFees,0)</f>
        <v>0</v>
      </c>
      <c r="Y74" s="383" t="n">
        <f aca="false">IF(Y3=0,-FinancingFees,0)</f>
        <v>0</v>
      </c>
      <c r="Z74" s="383" t="n">
        <f aca="false">IF(Z3=0,-FinancingFees,0)</f>
        <v>0</v>
      </c>
      <c r="AA74" s="383" t="n">
        <f aca="false">IF(AA3=0,-FinancingFees,0)</f>
        <v>0</v>
      </c>
      <c r="AB74" s="383" t="n">
        <f aca="false">IF(AB3=0,-FinancingFees,0)</f>
        <v>0</v>
      </c>
      <c r="AC74" s="383" t="n">
        <f aca="false">IF(AC3=0,-FinancingFees,0)</f>
        <v>0</v>
      </c>
      <c r="AD74" s="383" t="n">
        <f aca="false">IF(AD3=0,-FinancingFees,0)</f>
        <v>0</v>
      </c>
      <c r="AE74" s="383" t="n">
        <f aca="false">IF(AE3=0,-FinancingFees,0)</f>
        <v>0</v>
      </c>
      <c r="AF74" s="383" t="n">
        <f aca="false">IF(AF3=0,-FinancingFees,0)</f>
        <v>0</v>
      </c>
      <c r="AG74" s="383" t="n">
        <f aca="false">IF(AG3=0,-FinancingFees,0)</f>
        <v>0</v>
      </c>
      <c r="AH74" s="383" t="n">
        <f aca="false">IF(AH3=0,-FinancingFees,0)</f>
        <v>0</v>
      </c>
      <c r="AI74" s="383" t="n">
        <f aca="false">IF(AI3=0,-FinancingFees,0)</f>
        <v>0</v>
      </c>
      <c r="AJ74" s="383" t="n">
        <f aca="false">IF(AJ3=0,-FinancingFees,0)</f>
        <v>0</v>
      </c>
      <c r="AK74" s="383" t="n">
        <f aca="false">IF(AK3=0,-FinancingFees,0)</f>
        <v>0</v>
      </c>
      <c r="AL74" s="383" t="n">
        <f aca="false">IF(AL3=0,-FinancingFees,0)</f>
        <v>0</v>
      </c>
      <c r="AM74" s="383" t="n">
        <f aca="false">IF(AM3=0,-FinancingFees,0)</f>
        <v>0</v>
      </c>
      <c r="AN74" s="383" t="n">
        <f aca="false">IF(AN3=0,-FinancingFees,0)</f>
        <v>0</v>
      </c>
      <c r="AO74" s="383" t="n">
        <f aca="false">IF(AO3=0,-FinancingFees,0)</f>
        <v>0</v>
      </c>
      <c r="AP74" s="383" t="n">
        <f aca="false">IF(AP3=0,-FinancingFees,0)</f>
        <v>0</v>
      </c>
      <c r="AQ74" s="383" t="n">
        <f aca="false">IF(AQ3=0,-FinancingFees,0)</f>
        <v>0</v>
      </c>
      <c r="AR74" s="383" t="n">
        <f aca="false">IF(AR3=0,-FinancingFees,0)</f>
        <v>0</v>
      </c>
      <c r="AS74" s="383" t="n">
        <f aca="false">IF(AS3=0,-FinancingFees,0)</f>
        <v>0</v>
      </c>
      <c r="AT74" s="383" t="n">
        <f aca="false">IF(AT3=0,-FinancingFees,0)</f>
        <v>0</v>
      </c>
      <c r="AU74" s="383" t="n">
        <f aca="false">IF(AU3=0,-FinancingFees,0)</f>
        <v>0</v>
      </c>
      <c r="AV74" s="383" t="n">
        <f aca="false">IF(AV3=0,-FinancingFees,0)</f>
        <v>0</v>
      </c>
      <c r="AW74" s="383" t="n">
        <f aca="false">IF(AW3=0,-FinancingFees,0)</f>
        <v>0</v>
      </c>
      <c r="AX74" s="383" t="n">
        <f aca="false">IF(AX3=0,-FinancingFees,0)</f>
        <v>0</v>
      </c>
      <c r="AY74" s="383" t="n">
        <f aca="false">IF(AY3=0,-FinancingFees,0)</f>
        <v>0</v>
      </c>
      <c r="AZ74" s="383" t="n">
        <f aca="false">IF(AZ3=0,-FinancingFees,0)</f>
        <v>0</v>
      </c>
      <c r="BA74" s="383" t="n">
        <f aca="false">IF(BA3=0,-FinancingFees,0)</f>
        <v>0</v>
      </c>
      <c r="BB74" s="383" t="n">
        <f aca="false">IF(BB3=0,-FinancingFees,0)</f>
        <v>0</v>
      </c>
      <c r="BC74" s="383" t="n">
        <f aca="false">IF(BC3=0,-FinancingFees,0)</f>
        <v>0</v>
      </c>
      <c r="BD74" s="383" t="n">
        <f aca="false">IF(BD3=0,-FinancingFees,0)</f>
        <v>0</v>
      </c>
      <c r="BE74" s="383" t="n">
        <f aca="false">IF(BE3=0,-FinancingFees,0)</f>
        <v>0</v>
      </c>
      <c r="BF74" s="383" t="n">
        <f aca="false">IF(BF3=0,-FinancingFees,0)</f>
        <v>0</v>
      </c>
      <c r="BG74" s="383" t="n">
        <f aca="false">IF(BG3=0,-FinancingFees,0)</f>
        <v>0</v>
      </c>
      <c r="BH74" s="383" t="n">
        <f aca="false">IF(BH3=0,-FinancingFees,0)</f>
        <v>0</v>
      </c>
      <c r="BI74" s="383" t="n">
        <f aca="false">IF(BI3=0,-FinancingFees,0)</f>
        <v>0</v>
      </c>
      <c r="BJ74" s="383" t="n">
        <f aca="false">IF(BJ3=0,-FinancingFees,0)</f>
        <v>0</v>
      </c>
      <c r="BK74" s="383" t="n">
        <f aca="false">IF(BK3=0,-FinancingFees,0)</f>
        <v>0</v>
      </c>
      <c r="BL74" s="383" t="n">
        <f aca="false">IF(BL3=0,-FinancingFees,0)</f>
        <v>0</v>
      </c>
      <c r="BM74" s="383" t="n">
        <f aca="false">IF(BM3=0,-FinancingFees,0)</f>
        <v>0</v>
      </c>
      <c r="BN74" s="383" t="n">
        <f aca="false">IF(BN3=0,-FinancingFees,0)</f>
        <v>0</v>
      </c>
      <c r="BO74" s="383" t="n">
        <f aca="false">IF(BO3=0,-FinancingFees,0)</f>
        <v>0</v>
      </c>
      <c r="BP74" s="383" t="n">
        <f aca="false">IF(BP3=0,-FinancingFees,0)</f>
        <v>0</v>
      </c>
      <c r="BQ74" s="383" t="n">
        <f aca="false">IF(BQ3=0,-FinancingFees,0)</f>
        <v>0</v>
      </c>
      <c r="BR74" s="383" t="n">
        <f aca="false">IF(BR3=0,-FinancingFees,0)</f>
        <v>0</v>
      </c>
      <c r="BS74" s="383" t="n">
        <f aca="false">IF(BS3=0,-FinancingFees,0)</f>
        <v>0</v>
      </c>
      <c r="BT74" s="383" t="n">
        <f aca="false">IF(BT3=0,-FinancingFees,0)</f>
        <v>0</v>
      </c>
      <c r="BU74" s="383" t="n">
        <f aca="false">IF(BU3=0,-FinancingFees,0)</f>
        <v>0</v>
      </c>
      <c r="BV74" s="383" t="n">
        <f aca="false">IF(BV3=0,-FinancingFees,0)</f>
        <v>0</v>
      </c>
      <c r="BW74" s="383" t="n">
        <f aca="false">IF(BW3=0,-FinancingFees,0)</f>
        <v>0</v>
      </c>
      <c r="BX74" s="383" t="n">
        <f aca="false">IF(BX3=0,-FinancingFees,0)</f>
        <v>0</v>
      </c>
      <c r="BY74" s="383" t="n">
        <f aca="false">IF(BY3=0,-FinancingFees,0)</f>
        <v>0</v>
      </c>
      <c r="BZ74" s="383" t="n">
        <f aca="false">IF(BZ3=0,-FinancingFees,0)</f>
        <v>0</v>
      </c>
      <c r="CA74" s="383" t="n">
        <f aca="false">IF(CA3=0,-FinancingFees,0)</f>
        <v>0</v>
      </c>
      <c r="CB74" s="383" t="n">
        <f aca="false">IF(CB3=0,-FinancingFees,0)</f>
        <v>0</v>
      </c>
      <c r="CC74" s="383" t="n">
        <f aca="false">IF(CC3=0,-FinancingFees,0)</f>
        <v>0</v>
      </c>
      <c r="CD74" s="383" t="n">
        <f aca="false">IF(CD3=0,-FinancingFees,0)</f>
        <v>0</v>
      </c>
      <c r="CE74" s="383" t="n">
        <f aca="false">IF(CE3=0,-FinancingFees,0)</f>
        <v>0</v>
      </c>
      <c r="CF74" s="383" t="n">
        <f aca="false">IF(CF3=0,-FinancingFees,0)</f>
        <v>0</v>
      </c>
      <c r="CG74" s="383" t="n">
        <f aca="false">IF(CG3=0,-FinancingFees,0)</f>
        <v>0</v>
      </c>
      <c r="CH74" s="383" t="n">
        <f aca="false">IF(CH3=0,-FinancingFees,0)</f>
        <v>0</v>
      </c>
      <c r="CI74" s="383" t="n">
        <f aca="false">IF(CI3=0,-FinancingFees,0)</f>
        <v>0</v>
      </c>
      <c r="CJ74" s="383" t="n">
        <f aca="false">IF(CJ3=0,-FinancingFees,0)</f>
        <v>0</v>
      </c>
      <c r="CK74" s="383" t="n">
        <f aca="false">IF(CK3=0,-FinancingFees,0)</f>
        <v>0</v>
      </c>
      <c r="CL74" s="383" t="n">
        <f aca="false">IF(CL3=0,-FinancingFees,0)</f>
        <v>0</v>
      </c>
      <c r="CM74" s="383" t="n">
        <f aca="false">IF(CM3=0,-FinancingFees,0)</f>
        <v>0</v>
      </c>
      <c r="CN74" s="383" t="n">
        <f aca="false">IF(CN3=0,-FinancingFees,0)</f>
        <v>0</v>
      </c>
      <c r="CO74" s="383" t="n">
        <f aca="false">IF(CO3=0,-FinancingFees,0)</f>
        <v>0</v>
      </c>
      <c r="CP74" s="383" t="n">
        <f aca="false">IF(CP3=0,-FinancingFees,0)</f>
        <v>0</v>
      </c>
      <c r="CQ74" s="383" t="n">
        <f aca="false">IF(CQ3=0,-FinancingFees,0)</f>
        <v>0</v>
      </c>
      <c r="CR74" s="383" t="n">
        <f aca="false">IF(CR3=0,-FinancingFees,0)</f>
        <v>0</v>
      </c>
      <c r="CS74" s="383" t="n">
        <f aca="false">IF(CS3=0,-FinancingFees,0)</f>
        <v>0</v>
      </c>
      <c r="CT74" s="383" t="n">
        <f aca="false">IF(CT3=0,-FinancingFees,0)</f>
        <v>0</v>
      </c>
      <c r="CU74" s="383" t="n">
        <f aca="false">IF(CU3=0,-FinancingFees,0)</f>
        <v>0</v>
      </c>
      <c r="CV74" s="383" t="n">
        <f aca="false">IF(CV3=0,-FinancingFees,0)</f>
        <v>0</v>
      </c>
      <c r="CW74" s="383" t="n">
        <f aca="false">IF(CW3=0,-FinancingFees,0)</f>
        <v>0</v>
      </c>
      <c r="CX74" s="383" t="n">
        <f aca="false">IF(CX3=0,-FinancingFees,0)</f>
        <v>0</v>
      </c>
      <c r="CY74" s="383" t="n">
        <f aca="false">IF(CY3=0,-FinancingFees,0)</f>
        <v>0</v>
      </c>
      <c r="CZ74" s="383" t="n">
        <f aca="false">IF(CZ3=0,-FinancingFees,0)</f>
        <v>0</v>
      </c>
      <c r="DA74" s="383" t="n">
        <f aca="false">IF(DA3=0,-FinancingFees,0)</f>
        <v>0</v>
      </c>
      <c r="DB74" s="383" t="n">
        <f aca="false">IF(DB3=0,-FinancingFees,0)</f>
        <v>0</v>
      </c>
      <c r="DC74" s="383" t="n">
        <f aca="false">IF(DC3=0,-FinancingFees,0)</f>
        <v>0</v>
      </c>
      <c r="DD74" s="383" t="n">
        <f aca="false">IF(DD3=0,-FinancingFees,0)</f>
        <v>0</v>
      </c>
      <c r="DE74" s="383" t="n">
        <f aca="false">IF(DE3=0,-FinancingFees,0)</f>
        <v>0</v>
      </c>
      <c r="DF74" s="383" t="n">
        <f aca="false">IF(DF3=0,-FinancingFees,0)</f>
        <v>0</v>
      </c>
      <c r="DG74" s="383" t="n">
        <f aca="false">IF(DG3=0,-FinancingFees,0)</f>
        <v>0</v>
      </c>
      <c r="DH74" s="383" t="n">
        <f aca="false">IF(DH3=0,-FinancingFees,0)</f>
        <v>0</v>
      </c>
      <c r="DI74" s="383" t="n">
        <f aca="false">IF(DI3=0,-FinancingFees,0)</f>
        <v>0</v>
      </c>
      <c r="DJ74" s="383" t="n">
        <f aca="false">IF(DJ3=0,-FinancingFees,0)</f>
        <v>0</v>
      </c>
      <c r="DK74" s="383" t="n">
        <f aca="false">IF(DK3=0,-FinancingFees,0)</f>
        <v>0</v>
      </c>
      <c r="DL74" s="383" t="n">
        <f aca="false">IF(DL3=0,-FinancingFees,0)</f>
        <v>0</v>
      </c>
      <c r="DM74" s="383" t="n">
        <f aca="false">IF(DM3=0,-FinancingFees,0)</f>
        <v>0</v>
      </c>
      <c r="DN74" s="383" t="n">
        <f aca="false">IF(DN3=0,-FinancingFees,0)</f>
        <v>0</v>
      </c>
      <c r="DO74" s="383" t="n">
        <f aca="false">IF(DO3=0,-FinancingFees,0)</f>
        <v>0</v>
      </c>
      <c r="DP74" s="383" t="n">
        <f aca="false">IF(DP3=0,-FinancingFees,0)</f>
        <v>0</v>
      </c>
      <c r="DQ74" s="383" t="n">
        <f aca="false">IF(DQ3=0,-FinancingFees,0)</f>
        <v>0</v>
      </c>
      <c r="DR74" s="383" t="n">
        <f aca="false">IF(DR3=0,-FinancingFees,0)</f>
        <v>0</v>
      </c>
      <c r="DS74" s="383" t="n">
        <f aca="false">IF(DS3=0,-FinancingFees,0)</f>
        <v>0</v>
      </c>
      <c r="DT74" s="383" t="n">
        <f aca="false">IF(DT3=0,-FinancingFees,0)</f>
        <v>0</v>
      </c>
      <c r="DU74" s="383" t="n">
        <f aca="false">IF(DU3=0,-FinancingFees,0)</f>
        <v>0</v>
      </c>
      <c r="DV74" s="383" t="n">
        <f aca="false">IF(DV3=0,-FinancingFees,0)</f>
        <v>0</v>
      </c>
      <c r="DW74" s="383" t="n">
        <f aca="false">IF(DW3=0,-FinancingFees,0)</f>
        <v>0</v>
      </c>
      <c r="DX74" s="383" t="n">
        <f aca="false">IF(DX3=0,-FinancingFees,0)</f>
        <v>0</v>
      </c>
      <c r="DY74" s="383" t="n">
        <f aca="false">IF(DY3=0,-FinancingFees,0)</f>
        <v>0</v>
      </c>
      <c r="DZ74" s="383" t="n">
        <f aca="false">IF(DZ3=0,-FinancingFees,0)</f>
        <v>0</v>
      </c>
      <c r="EA74" s="383" t="n">
        <f aca="false">IF(EA3=0,-FinancingFees,0)</f>
        <v>0</v>
      </c>
      <c r="EB74" s="383" t="n">
        <f aca="false">IF(EB3=0,-FinancingFees,0)</f>
        <v>0</v>
      </c>
      <c r="EC74" s="383" t="n">
        <f aca="false">IF(EC3=0,-FinancingFees,0)</f>
        <v>0</v>
      </c>
      <c r="ED74" s="383" t="n">
        <f aca="false">IF(ED3=0,-FinancingFees,0)</f>
        <v>0</v>
      </c>
      <c r="EE74" s="383" t="n">
        <f aca="false">IF(EE3=0,-FinancingFees,0)</f>
        <v>0</v>
      </c>
      <c r="EF74" s="383" t="n">
        <f aca="false">IF(EF3=0,-FinancingFees,0)</f>
        <v>0</v>
      </c>
      <c r="EG74" s="383" t="n">
        <f aca="false">IF(EG3=0,-FinancingFees,0)</f>
        <v>0</v>
      </c>
      <c r="EH74" s="383" t="n">
        <f aca="false">IF(EH3=0,-FinancingFees,0)</f>
        <v>0</v>
      </c>
      <c r="EI74" s="383" t="n">
        <f aca="false">IF(EI3=0,-FinancingFees,0)</f>
        <v>0</v>
      </c>
      <c r="EJ74" s="383" t="n">
        <f aca="false">IF(EJ3=0,-FinancingFees,0)</f>
        <v>0</v>
      </c>
      <c r="EK74" s="383" t="n">
        <f aca="false">IF(EK3=0,-FinancingFees,0)</f>
        <v>0</v>
      </c>
      <c r="EL74" s="383" t="n">
        <f aca="false">IF(EL3=0,-FinancingFees,0)</f>
        <v>0</v>
      </c>
      <c r="EM74" s="383" t="n">
        <f aca="false">IF(EM3=0,-FinancingFees,0)</f>
        <v>0</v>
      </c>
      <c r="EN74" s="383" t="n">
        <f aca="false">IF(EN3=0,-FinancingFees,0)</f>
        <v>0</v>
      </c>
      <c r="EO74" s="383" t="n">
        <f aca="false">IF(EO3=0,-FinancingFees,0)</f>
        <v>0</v>
      </c>
      <c r="EP74" s="383" t="n">
        <f aca="false">IF(EP3=0,-FinancingFees,0)</f>
        <v>0</v>
      </c>
      <c r="EQ74" s="383" t="n">
        <f aca="false">IF(EQ3=0,-FinancingFees,0)</f>
        <v>0</v>
      </c>
      <c r="ER74" s="383" t="n">
        <f aca="false">IF(ER3=0,-FinancingFees,0)</f>
        <v>0</v>
      </c>
      <c r="ES74" s="383" t="n">
        <f aca="false">IF(ES3=0,-FinancingFees,0)</f>
        <v>0</v>
      </c>
      <c r="ET74" s="383" t="n">
        <f aca="false">IF(ET3=0,-FinancingFees,0)</f>
        <v>0</v>
      </c>
      <c r="EU74" s="383" t="n">
        <f aca="false">IF(EU3=0,-FinancingFees,0)</f>
        <v>0</v>
      </c>
      <c r="EV74" s="383" t="n">
        <f aca="false">IF(EV3=0,-FinancingFees,0)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247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248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249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250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251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252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251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253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254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236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237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238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255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256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257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258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259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260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261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262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263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264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236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265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266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262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263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264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236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267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268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269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270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266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271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272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273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274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275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276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277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278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268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269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270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279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266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271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272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273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279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274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275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276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277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280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268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269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270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279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266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271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272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273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279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274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275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276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277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281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282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283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276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284</v>
      </c>
    </row>
    <row r="189" customFormat="false" ht="15" hidden="false" customHeight="true" outlineLevel="0" collapsed="false">
      <c r="EJ189" s="190" t="s">
        <v>284</v>
      </c>
    </row>
    <row r="190" customFormat="false" ht="15" hidden="false" customHeight="true" outlineLevel="0" collapsed="false">
      <c r="EJ190" s="190" t="s">
        <v>284</v>
      </c>
    </row>
    <row r="191" customFormat="false" ht="15" hidden="false" customHeight="true" outlineLevel="0" collapsed="false">
      <c r="EJ191" s="190" t="s">
        <v>284</v>
      </c>
    </row>
    <row r="192" customFormat="false" ht="15" hidden="false" customHeight="true" outlineLevel="0" collapsed="false">
      <c r="EJ192" s="190" t="s">
        <v>284</v>
      </c>
    </row>
    <row r="193" customFormat="false" ht="15" hidden="false" customHeight="true" outlineLevel="0" collapsed="false">
      <c r="EJ193" s="190" t="s">
        <v>284</v>
      </c>
    </row>
    <row r="194" customFormat="false" ht="15" hidden="false" customHeight="true" outlineLevel="0" collapsed="false">
      <c r="EJ194" s="190" t="s">
        <v>284</v>
      </c>
    </row>
    <row r="195" customFormat="false" ht="15" hidden="false" customHeight="true" outlineLevel="0" collapsed="false">
      <c r="EJ195" s="190" t="s">
        <v>284</v>
      </c>
    </row>
    <row r="196" customFormat="false" ht="15" hidden="false" customHeight="true" outlineLevel="0" collapsed="false">
      <c r="EJ196" s="190" t="s">
        <v>284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209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210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211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212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Outlier'!U$2,Inputs!$L$15:$L$25)),0)</f>
        <v>0</v>
      </c>
      <c r="V6" s="375" t="n">
        <f aca="false">IFERROR(INDEX(Inputs!$M$15:$M$25,MATCH('Cash Flows - Outlier'!V$2,Inputs!$L$15:$L$25)),0)</f>
        <v>0</v>
      </c>
      <c r="W6" s="375" t="n">
        <f aca="false">IFERROR(INDEX(Inputs!$M$15:$M$25,MATCH('Cash Flows - Outlier'!W$2,Inputs!$L$15:$L$25)),0)</f>
        <v>0</v>
      </c>
      <c r="X6" s="375" t="n">
        <f aca="false">IFERROR(INDEX(Inputs!$M$15:$M$25,MATCH('Cash Flows - Outlier'!X$2,Inputs!$L$15:$L$25)),0)</f>
        <v>0</v>
      </c>
      <c r="Y6" s="375" t="n">
        <f aca="false">IFERROR(INDEX(Inputs!$M$15:$M$25,MATCH('Cash Flows - Outlier'!Y$2,Inputs!$L$15:$L$25)),0)</f>
        <v>0</v>
      </c>
      <c r="Z6" s="375" t="n">
        <f aca="false">IFERROR(INDEX(Inputs!$M$15:$M$25,MATCH('Cash Flows - Outlier'!Z$2,Inputs!$L$15:$L$25)),0)</f>
        <v>0</v>
      </c>
      <c r="AA6" s="375" t="n">
        <f aca="false">IFERROR(INDEX(Inputs!$M$15:$M$25,MATCH('Cash Flows - Outlier'!AA$2,Inputs!$L$15:$L$25)),0)</f>
        <v>0</v>
      </c>
      <c r="AB6" s="375" t="n">
        <f aca="false">IFERROR(INDEX(Inputs!$M$15:$M$25,MATCH('Cash Flows - Outlier'!AB$2,Inputs!$L$15:$L$25)),0)</f>
        <v>0</v>
      </c>
      <c r="AC6" s="375" t="n">
        <f aca="false">IFERROR(INDEX(Inputs!$M$15:$M$25,MATCH('Cash Flows - Outlier'!AC$2,Inputs!$L$15:$L$25)),0)</f>
        <v>0</v>
      </c>
      <c r="AD6" s="375" t="n">
        <f aca="false">IFERROR(INDEX(Inputs!$M$15:$M$25,MATCH('Cash Flows - Outlier'!AD$2,Inputs!$L$15:$L$25)),0)</f>
        <v>0</v>
      </c>
      <c r="AE6" s="375" t="n">
        <f aca="false">IFERROR(INDEX(Inputs!$M$15:$M$25,MATCH('Cash Flows - Outlier'!AE$2,Inputs!$L$15:$L$25)),0)</f>
        <v>0</v>
      </c>
      <c r="AF6" s="375" t="n">
        <f aca="false">IFERROR(INDEX(Inputs!$M$15:$M$25,MATCH('Cash Flows - Outlier'!AF$2,Inputs!$L$15:$L$25)),0)</f>
        <v>0</v>
      </c>
      <c r="AG6" s="375" t="n">
        <f aca="false">IFERROR(INDEX(Inputs!$M$15:$M$25,MATCH('Cash Flows - Outlier'!AG$2,Inputs!$L$15:$L$25)),0)</f>
        <v>0</v>
      </c>
      <c r="AH6" s="375" t="n">
        <f aca="false">IFERROR(INDEX(Inputs!$M$15:$M$25,MATCH('Cash Flows - Outlier'!AH$2,Inputs!$L$15:$L$25)),0)</f>
        <v>0</v>
      </c>
      <c r="AI6" s="375" t="n">
        <f aca="false">IFERROR(INDEX(Inputs!$M$15:$M$25,MATCH('Cash Flows - Outlier'!AI$2,Inputs!$L$15:$L$25)),0)</f>
        <v>0</v>
      </c>
      <c r="AJ6" s="375" t="n">
        <f aca="false">IFERROR(INDEX(Inputs!$M$15:$M$25,MATCH('Cash Flows - Outlier'!AJ$2,Inputs!$L$15:$L$25)),0)</f>
        <v>0</v>
      </c>
      <c r="AK6" s="375" t="n">
        <f aca="false">IFERROR(INDEX(Inputs!$M$15:$M$25,MATCH('Cash Flows - Outlier'!AK$2,Inputs!$L$15:$L$25)),0)</f>
        <v>0</v>
      </c>
      <c r="AL6" s="375" t="n">
        <f aca="false">IFERROR(INDEX(Inputs!$M$15:$M$25,MATCH('Cash Flows - Outlier'!AL$2,Inputs!$L$15:$L$25)),0)</f>
        <v>0</v>
      </c>
      <c r="AM6" s="375" t="n">
        <f aca="false">IFERROR(INDEX(Inputs!$M$15:$M$25,MATCH('Cash Flows - Outlier'!AM$2,Inputs!$L$15:$L$25)),0)</f>
        <v>0</v>
      </c>
      <c r="AN6" s="375" t="n">
        <f aca="false">IFERROR(INDEX(Inputs!$M$15:$M$25,MATCH('Cash Flows - Outlier'!AN$2,Inputs!$L$15:$L$25)),0)</f>
        <v>0</v>
      </c>
      <c r="AO6" s="375" t="n">
        <f aca="false">IFERROR(INDEX(Inputs!$M$15:$M$25,MATCH('Cash Flows - Outlier'!AO$2,Inputs!$L$15:$L$25)),0)</f>
        <v>0</v>
      </c>
      <c r="AP6" s="375" t="n">
        <f aca="false">IFERROR(INDEX(Inputs!$M$15:$M$25,MATCH('Cash Flows - Outlier'!AP$2,Inputs!$L$15:$L$25)),0)</f>
        <v>0</v>
      </c>
      <c r="AQ6" s="375" t="n">
        <f aca="false">IFERROR(INDEX(Inputs!$M$15:$M$25,MATCH('Cash Flows - Outlier'!AQ$2,Inputs!$L$15:$L$25)),0)</f>
        <v>0</v>
      </c>
      <c r="AR6" s="375" t="n">
        <f aca="false">IFERROR(INDEX(Inputs!$M$15:$M$25,MATCH('Cash Flows - Outlier'!AR$2,Inputs!$L$15:$L$25)),0)</f>
        <v>0</v>
      </c>
      <c r="AS6" s="375" t="n">
        <f aca="false">IFERROR(INDEX(Inputs!$M$15:$M$25,MATCH('Cash Flows - Outlier'!AS$2,Inputs!$L$15:$L$25)),0)</f>
        <v>0</v>
      </c>
      <c r="AT6" s="375" t="n">
        <f aca="false">IFERROR(INDEX(Inputs!$M$15:$M$25,MATCH('Cash Flows - Outlier'!AT$2,Inputs!$L$15:$L$25)),0)</f>
        <v>0</v>
      </c>
      <c r="AU6" s="375" t="n">
        <f aca="false">IFERROR(INDEX(Inputs!$M$15:$M$25,MATCH('Cash Flows - Outlier'!AU$2,Inputs!$L$15:$L$25)),0)</f>
        <v>0</v>
      </c>
      <c r="AV6" s="375" t="n">
        <f aca="false">IFERROR(INDEX(Inputs!$M$15:$M$25,MATCH('Cash Flows - Outlier'!AV$2,Inputs!$L$15:$L$25)),0)</f>
        <v>0</v>
      </c>
      <c r="AW6" s="375" t="n">
        <f aca="false">IFERROR(INDEX(Inputs!$M$15:$M$25,MATCH('Cash Flows - Outlier'!AW$2,Inputs!$L$15:$L$25)),0)</f>
        <v>0</v>
      </c>
      <c r="AX6" s="375" t="n">
        <f aca="false">IFERROR(INDEX(Inputs!$M$15:$M$25,MATCH('Cash Flows - Outlier'!AX$2,Inputs!$L$15:$L$25)),0)</f>
        <v>0</v>
      </c>
      <c r="AY6" s="375" t="n">
        <f aca="false">IFERROR(INDEX(Inputs!$M$15:$M$25,MATCH('Cash Flows - Outlier'!AY$2,Inputs!$L$15:$L$25)),0)</f>
        <v>0</v>
      </c>
      <c r="AZ6" s="375" t="n">
        <f aca="false">IFERROR(INDEX(Inputs!$M$15:$M$25,MATCH('Cash Flows - Outlier'!AZ$2,Inputs!$L$15:$L$25)),0)</f>
        <v>0</v>
      </c>
      <c r="BA6" s="375" t="n">
        <f aca="false">IFERROR(INDEX(Inputs!$M$15:$M$25,MATCH('Cash Flows - Outlier'!BA$2,Inputs!$L$15:$L$25)),0)</f>
        <v>0</v>
      </c>
      <c r="BB6" s="375" t="n">
        <f aca="false">IFERROR(INDEX(Inputs!$M$15:$M$25,MATCH('Cash Flows - Outlier'!BB$2,Inputs!$L$15:$L$25)),0)</f>
        <v>0</v>
      </c>
      <c r="BC6" s="375" t="n">
        <f aca="false">IFERROR(INDEX(Inputs!$M$15:$M$25,MATCH('Cash Flows - Outlier'!BC$2,Inputs!$L$15:$L$25)),0)</f>
        <v>0</v>
      </c>
      <c r="BD6" s="375" t="n">
        <f aca="false">IFERROR(INDEX(Inputs!$M$15:$M$25,MATCH('Cash Flows - Outlier'!BD$2,Inputs!$L$15:$L$25)),0)</f>
        <v>0</v>
      </c>
      <c r="BE6" s="375" t="n">
        <f aca="false">IFERROR(INDEX(Inputs!$M$15:$M$25,MATCH('Cash Flows - Outlier'!BE$2,Inputs!$L$15:$L$25)),0)</f>
        <v>0</v>
      </c>
      <c r="BF6" s="375" t="n">
        <f aca="false">IFERROR(INDEX(Inputs!$M$15:$M$25,MATCH('Cash Flows - Outlier'!BF$2,Inputs!$L$15:$L$25)),0)</f>
        <v>0</v>
      </c>
      <c r="BG6" s="375" t="n">
        <f aca="false">IFERROR(INDEX(Inputs!$M$15:$M$25,MATCH('Cash Flows - Outlier'!BG$2,Inputs!$L$15:$L$25)),0)</f>
        <v>0</v>
      </c>
      <c r="BH6" s="375" t="n">
        <f aca="false">IFERROR(INDEX(Inputs!$M$15:$M$25,MATCH('Cash Flows - Outlier'!BH$2,Inputs!$L$15:$L$25)),0)</f>
        <v>0</v>
      </c>
      <c r="BI6" s="375" t="n">
        <f aca="false">IFERROR(INDEX(Inputs!$M$15:$M$25,MATCH('Cash Flows - Outlier'!BI$2,Inputs!$L$15:$L$25)),0)</f>
        <v>0</v>
      </c>
      <c r="BJ6" s="375" t="n">
        <f aca="false">IFERROR(INDEX(Inputs!$M$15:$M$25,MATCH('Cash Flows - Outlier'!BJ$2,Inputs!$L$15:$L$25)),0)</f>
        <v>0</v>
      </c>
      <c r="BK6" s="375" t="n">
        <f aca="false">IFERROR(INDEX(Inputs!$M$15:$M$25,MATCH('Cash Flows - Outlier'!BK$2,Inputs!$L$15:$L$25)),0)</f>
        <v>0</v>
      </c>
      <c r="BL6" s="375" t="n">
        <f aca="false">IFERROR(INDEX(Inputs!$M$15:$M$25,MATCH('Cash Flows - Outlier'!BL$2,Inputs!$L$15:$L$25)),0)</f>
        <v>0</v>
      </c>
      <c r="BM6" s="375" t="n">
        <f aca="false">IFERROR(INDEX(Inputs!$M$15:$M$25,MATCH('Cash Flows - Outlier'!BM$2,Inputs!$L$15:$L$25)),0)</f>
        <v>0</v>
      </c>
      <c r="BN6" s="375" t="n">
        <f aca="false">IFERROR(INDEX(Inputs!$M$15:$M$25,MATCH('Cash Flows - Outlier'!BN$2,Inputs!$L$15:$L$25)),0)</f>
        <v>0</v>
      </c>
      <c r="BO6" s="375" t="n">
        <f aca="false">IFERROR(INDEX(Inputs!$M$15:$M$25,MATCH('Cash Flows - Outlier'!BO$2,Inputs!$L$15:$L$25)),0)</f>
        <v>0</v>
      </c>
      <c r="BP6" s="375" t="n">
        <f aca="false">IFERROR(INDEX(Inputs!$M$15:$M$25,MATCH('Cash Flows - Outlier'!BP$2,Inputs!$L$15:$L$25)),0)</f>
        <v>0</v>
      </c>
      <c r="BQ6" s="375" t="n">
        <f aca="false">IFERROR(INDEX(Inputs!$M$15:$M$25,MATCH('Cash Flows - Outlier'!BQ$2,Inputs!$L$15:$L$25)),0)</f>
        <v>0</v>
      </c>
      <c r="BR6" s="375" t="n">
        <f aca="false">IFERROR(INDEX(Inputs!$M$15:$M$25,MATCH('Cash Flows - Outlier'!BR$2,Inputs!$L$15:$L$25)),0)</f>
        <v>0</v>
      </c>
      <c r="BS6" s="375" t="n">
        <f aca="false">IFERROR(INDEX(Inputs!$M$15:$M$25,MATCH('Cash Flows - Outlier'!BS$2,Inputs!$L$15:$L$25)),0)</f>
        <v>0</v>
      </c>
      <c r="BT6" s="375" t="n">
        <f aca="false">IFERROR(INDEX(Inputs!$M$15:$M$25,MATCH('Cash Flows - Outlier'!BT$2,Inputs!$L$15:$L$25)),0)</f>
        <v>0</v>
      </c>
      <c r="BU6" s="375" t="n">
        <f aca="false">IFERROR(INDEX(Inputs!$M$15:$M$25,MATCH('Cash Flows - Outlier'!BU$2,Inputs!$L$15:$L$25)),0)</f>
        <v>0</v>
      </c>
      <c r="BV6" s="375" t="n">
        <f aca="false">IFERROR(INDEX(Inputs!$M$15:$M$25,MATCH('Cash Flows - Outlier'!BV$2,Inputs!$L$15:$L$25)),0)</f>
        <v>0</v>
      </c>
      <c r="BW6" s="375" t="n">
        <f aca="false">IFERROR(INDEX(Inputs!$M$15:$M$25,MATCH('Cash Flows - Outlier'!BW$2,Inputs!$L$15:$L$25)),0)</f>
        <v>0</v>
      </c>
      <c r="BX6" s="375" t="n">
        <f aca="false">IFERROR(INDEX(Inputs!$M$15:$M$25,MATCH('Cash Flows - Outlier'!BX$2,Inputs!$L$15:$L$25)),0)</f>
        <v>0</v>
      </c>
      <c r="BY6" s="375" t="n">
        <f aca="false">IFERROR(INDEX(Inputs!$M$15:$M$25,MATCH('Cash Flows - Outlier'!BY$2,Inputs!$L$15:$L$25)),0)</f>
        <v>0</v>
      </c>
      <c r="BZ6" s="375" t="n">
        <f aca="false">IFERROR(INDEX(Inputs!$M$15:$M$25,MATCH('Cash Flows - Outlier'!BZ$2,Inputs!$L$15:$L$25)),0)</f>
        <v>0</v>
      </c>
      <c r="CA6" s="375" t="n">
        <f aca="false">IFERROR(INDEX(Inputs!$M$15:$M$25,MATCH('Cash Flows - Outlier'!CA$2,Inputs!$L$15:$L$25)),0)</f>
        <v>0</v>
      </c>
      <c r="CB6" s="375" t="n">
        <f aca="false">IFERROR(INDEX(Inputs!$M$15:$M$25,MATCH('Cash Flows - Outlier'!CB$2,Inputs!$L$15:$L$25)),0)</f>
        <v>0</v>
      </c>
      <c r="CC6" s="375" t="n">
        <f aca="false">IFERROR(INDEX(Inputs!$M$15:$M$25,MATCH('Cash Flows - Outlier'!CC$2,Inputs!$L$15:$L$25)),0)</f>
        <v>0</v>
      </c>
      <c r="CD6" s="375" t="n">
        <f aca="false">IFERROR(INDEX(Inputs!$M$15:$M$25,MATCH('Cash Flows - Outlier'!CD$2,Inputs!$L$15:$L$25)),0)</f>
        <v>0</v>
      </c>
      <c r="CE6" s="375" t="n">
        <f aca="false">IFERROR(INDEX(Inputs!$M$15:$M$25,MATCH('Cash Flows - Outlier'!CE$2,Inputs!$L$15:$L$25)),0)</f>
        <v>0</v>
      </c>
      <c r="CF6" s="375" t="n">
        <f aca="false">IFERROR(INDEX(Inputs!$M$15:$M$25,MATCH('Cash Flows - Outlier'!CF$2,Inputs!$L$15:$L$25)),0)</f>
        <v>0</v>
      </c>
      <c r="CG6" s="375" t="n">
        <f aca="false">IFERROR(INDEX(Inputs!$M$15:$M$25,MATCH('Cash Flows - Outlier'!CG$2,Inputs!$L$15:$L$25)),0)</f>
        <v>0</v>
      </c>
      <c r="CH6" s="375" t="n">
        <f aca="false">IFERROR(INDEX(Inputs!$M$15:$M$25,MATCH('Cash Flows - Outlier'!CH$2,Inputs!$L$15:$L$25)),0)</f>
        <v>0</v>
      </c>
      <c r="CI6" s="375" t="n">
        <f aca="false">IFERROR(INDEX(Inputs!$M$15:$M$25,MATCH('Cash Flows - Outlier'!CI$2,Inputs!$L$15:$L$25)),0)</f>
        <v>0</v>
      </c>
      <c r="CJ6" s="375" t="n">
        <f aca="false">IFERROR(INDEX(Inputs!$M$15:$M$25,MATCH('Cash Flows - Outlier'!CJ$2,Inputs!$L$15:$L$25)),0)</f>
        <v>0</v>
      </c>
      <c r="CK6" s="375" t="n">
        <f aca="false">IFERROR(INDEX(Inputs!$M$15:$M$25,MATCH('Cash Flows - Outlier'!CK$2,Inputs!$L$15:$L$25)),0)</f>
        <v>0</v>
      </c>
      <c r="CL6" s="375" t="n">
        <f aca="false">IFERROR(INDEX(Inputs!$M$15:$M$25,MATCH('Cash Flows - Outlier'!CL$2,Inputs!$L$15:$L$25)),0)</f>
        <v>0</v>
      </c>
      <c r="CM6" s="375" t="n">
        <f aca="false">IFERROR(INDEX(Inputs!$M$15:$M$25,MATCH('Cash Flows - Outlier'!CM$2,Inputs!$L$15:$L$25)),0)</f>
        <v>0</v>
      </c>
      <c r="CN6" s="375" t="n">
        <f aca="false">IFERROR(INDEX(Inputs!$M$15:$M$25,MATCH('Cash Flows - Outlier'!CN$2,Inputs!$L$15:$L$25)),0)</f>
        <v>0</v>
      </c>
      <c r="CO6" s="375" t="n">
        <f aca="false">IFERROR(INDEX(Inputs!$M$15:$M$25,MATCH('Cash Flows - Outlier'!CO$2,Inputs!$L$15:$L$25)),0)</f>
        <v>0</v>
      </c>
      <c r="CP6" s="375" t="n">
        <f aca="false">IFERROR(INDEX(Inputs!$M$15:$M$25,MATCH('Cash Flows - Outlier'!CP$2,Inputs!$L$15:$L$25)),0)</f>
        <v>0</v>
      </c>
      <c r="CQ6" s="375" t="n">
        <f aca="false">IFERROR(INDEX(Inputs!$M$15:$M$25,MATCH('Cash Flows - Outlier'!CQ$2,Inputs!$L$15:$L$25)),0)</f>
        <v>0</v>
      </c>
      <c r="CR6" s="375" t="n">
        <f aca="false">IFERROR(INDEX(Inputs!$M$15:$M$25,MATCH('Cash Flows - Outlier'!CR$2,Inputs!$L$15:$L$25)),0)</f>
        <v>0</v>
      </c>
      <c r="CS6" s="375" t="n">
        <f aca="false">IFERROR(INDEX(Inputs!$M$15:$M$25,MATCH('Cash Flows - Outlier'!CS$2,Inputs!$L$15:$L$25)),0)</f>
        <v>0</v>
      </c>
      <c r="CT6" s="375" t="n">
        <f aca="false">IFERROR(INDEX(Inputs!$M$15:$M$25,MATCH('Cash Flows - Outlier'!CT$2,Inputs!$L$15:$L$25)),0)</f>
        <v>0</v>
      </c>
      <c r="CU6" s="375" t="n">
        <f aca="false">IFERROR(INDEX(Inputs!$M$15:$M$25,MATCH('Cash Flows - Outlier'!CU$2,Inputs!$L$15:$L$25)),0)</f>
        <v>0</v>
      </c>
      <c r="CV6" s="375" t="n">
        <f aca="false">IFERROR(INDEX(Inputs!$M$15:$M$25,MATCH('Cash Flows - Outlier'!CV$2,Inputs!$L$15:$L$25)),0)</f>
        <v>0</v>
      </c>
      <c r="CW6" s="375" t="n">
        <f aca="false">IFERROR(INDEX(Inputs!$M$15:$M$25,MATCH('Cash Flows - Outlier'!CW$2,Inputs!$L$15:$L$25)),0)</f>
        <v>0</v>
      </c>
      <c r="CX6" s="375" t="n">
        <f aca="false">IFERROR(INDEX(Inputs!$M$15:$M$25,MATCH('Cash Flows - Outlier'!CX$2,Inputs!$L$15:$L$25)),0)</f>
        <v>0</v>
      </c>
      <c r="CY6" s="375" t="n">
        <f aca="false">IFERROR(INDEX(Inputs!$M$15:$M$25,MATCH('Cash Flows - Outlier'!CY$2,Inputs!$L$15:$L$25)),0)</f>
        <v>0</v>
      </c>
      <c r="CZ6" s="375" t="n">
        <f aca="false">IFERROR(INDEX(Inputs!$M$15:$M$25,MATCH('Cash Flows - Outlier'!CZ$2,Inputs!$L$15:$L$25)),0)</f>
        <v>0</v>
      </c>
      <c r="DA6" s="375" t="n">
        <f aca="false">IFERROR(INDEX(Inputs!$M$15:$M$25,MATCH('Cash Flows - Outlier'!DA$2,Inputs!$L$15:$L$25)),0)</f>
        <v>0</v>
      </c>
      <c r="DB6" s="375" t="n">
        <f aca="false">IFERROR(INDEX(Inputs!$M$15:$M$25,MATCH('Cash Flows - Outlier'!DB$2,Inputs!$L$15:$L$25)),0)</f>
        <v>0</v>
      </c>
      <c r="DC6" s="375" t="n">
        <f aca="false">IFERROR(INDEX(Inputs!$M$15:$M$25,MATCH('Cash Flows - Outlier'!DC$2,Inputs!$L$15:$L$25)),0)</f>
        <v>0</v>
      </c>
      <c r="DD6" s="375" t="n">
        <f aca="false">IFERROR(INDEX(Inputs!$M$15:$M$25,MATCH('Cash Flows - Outlier'!DD$2,Inputs!$L$15:$L$25)),0)</f>
        <v>0</v>
      </c>
      <c r="DE6" s="375" t="n">
        <f aca="false">IFERROR(INDEX(Inputs!$M$15:$M$25,MATCH('Cash Flows - Outlier'!DE$2,Inputs!$L$15:$L$25)),0)</f>
        <v>0</v>
      </c>
      <c r="DF6" s="375" t="n">
        <f aca="false">IFERROR(INDEX(Inputs!$M$15:$M$25,MATCH('Cash Flows - Outlier'!DF$2,Inputs!$L$15:$L$25)),0)</f>
        <v>0</v>
      </c>
      <c r="DG6" s="375" t="n">
        <f aca="false">IFERROR(INDEX(Inputs!$M$15:$M$25,MATCH('Cash Flows - Outlier'!DG$2,Inputs!$L$15:$L$25)),0)</f>
        <v>0</v>
      </c>
      <c r="DH6" s="375" t="n">
        <f aca="false">IFERROR(INDEX(Inputs!$M$15:$M$25,MATCH('Cash Flows - Outlier'!DH$2,Inputs!$L$15:$L$25)),0)</f>
        <v>0</v>
      </c>
      <c r="DI6" s="375" t="n">
        <f aca="false">IFERROR(INDEX(Inputs!$M$15:$M$25,MATCH('Cash Flows - Outlier'!DI$2,Inputs!$L$15:$L$25)),0)</f>
        <v>0</v>
      </c>
      <c r="DJ6" s="375" t="n">
        <f aca="false">IFERROR(INDEX(Inputs!$M$15:$M$25,MATCH('Cash Flows - Outlier'!DJ$2,Inputs!$L$15:$L$25)),0)</f>
        <v>0</v>
      </c>
      <c r="DK6" s="375" t="n">
        <f aca="false">IFERROR(INDEX(Inputs!$M$15:$M$25,MATCH('Cash Flows - Outlier'!DK$2,Inputs!$L$15:$L$25)),0)</f>
        <v>0</v>
      </c>
      <c r="DL6" s="375" t="n">
        <f aca="false">IFERROR(INDEX(Inputs!$M$15:$M$25,MATCH('Cash Flows - Outlier'!DL$2,Inputs!$L$15:$L$25)),0)</f>
        <v>0</v>
      </c>
      <c r="DM6" s="375" t="n">
        <f aca="false">IFERROR(INDEX(Inputs!$M$15:$M$25,MATCH('Cash Flows - Outlier'!DM$2,Inputs!$L$15:$L$25)),0)</f>
        <v>0</v>
      </c>
      <c r="DN6" s="375" t="n">
        <f aca="false">IFERROR(INDEX(Inputs!$M$15:$M$25,MATCH('Cash Flows - Outlier'!DN$2,Inputs!$L$15:$L$25)),0)</f>
        <v>0</v>
      </c>
      <c r="DO6" s="375" t="n">
        <f aca="false">IFERROR(INDEX(Inputs!$M$15:$M$25,MATCH('Cash Flows - Outlier'!DO$2,Inputs!$L$15:$L$25)),0)</f>
        <v>0</v>
      </c>
      <c r="DP6" s="375" t="n">
        <f aca="false">IFERROR(INDEX(Inputs!$M$15:$M$25,MATCH('Cash Flows - Outlier'!DP$2,Inputs!$L$15:$L$25)),0)</f>
        <v>0</v>
      </c>
      <c r="DQ6" s="375" t="n">
        <f aca="false">IFERROR(INDEX(Inputs!$M$15:$M$25,MATCH('Cash Flows - Outlier'!DQ$2,Inputs!$L$15:$L$25)),0)</f>
        <v>0</v>
      </c>
      <c r="DR6" s="375" t="n">
        <f aca="false">IFERROR(INDEX(Inputs!$M$15:$M$25,MATCH('Cash Flows - Outlier'!DR$2,Inputs!$L$15:$L$25)),0)</f>
        <v>0</v>
      </c>
      <c r="DS6" s="375" t="n">
        <f aca="false">IFERROR(INDEX(Inputs!$M$15:$M$25,MATCH('Cash Flows - Outlier'!DS$2,Inputs!$L$15:$L$25)),0)</f>
        <v>0</v>
      </c>
      <c r="DT6" s="375" t="n">
        <f aca="false">IFERROR(INDEX(Inputs!$M$15:$M$25,MATCH('Cash Flows - Outlier'!DT$2,Inputs!$L$15:$L$25)),0)</f>
        <v>0</v>
      </c>
      <c r="DU6" s="375" t="n">
        <f aca="false">IFERROR(INDEX(Inputs!$M$15:$M$25,MATCH('Cash Flows - Outlier'!DU$2,Inputs!$L$15:$L$25)),0)</f>
        <v>0</v>
      </c>
      <c r="DV6" s="375" t="n">
        <f aca="false">IFERROR(INDEX(Inputs!$M$15:$M$25,MATCH('Cash Flows - Outlier'!DV$2,Inputs!$L$15:$L$25)),0)</f>
        <v>0</v>
      </c>
      <c r="DW6" s="375" t="n">
        <f aca="false">IFERROR(INDEX(Inputs!$M$15:$M$25,MATCH('Cash Flows - Outlier'!DW$2,Inputs!$L$15:$L$25)),0)</f>
        <v>0</v>
      </c>
      <c r="DX6" s="375" t="n">
        <f aca="false">IFERROR(INDEX(Inputs!$M$15:$M$25,MATCH('Cash Flows - Outlier'!DX$2,Inputs!$L$15:$L$25)),0)</f>
        <v>0</v>
      </c>
      <c r="DY6" s="375" t="n">
        <f aca="false">IFERROR(INDEX(Inputs!$M$15:$M$25,MATCH('Cash Flows - Outlier'!DY$2,Inputs!$L$15:$L$25)),0)</f>
        <v>0</v>
      </c>
      <c r="DZ6" s="375" t="n">
        <f aca="false">IFERROR(INDEX(Inputs!$M$15:$M$25,MATCH('Cash Flows - Outlier'!DZ$2,Inputs!$L$15:$L$25)),0)</f>
        <v>0</v>
      </c>
      <c r="EA6" s="375" t="n">
        <f aca="false">IFERROR(INDEX(Inputs!$M$15:$M$25,MATCH('Cash Flows - Outlier'!EA$2,Inputs!$L$15:$L$25)),0)</f>
        <v>0</v>
      </c>
      <c r="EB6" s="375" t="n">
        <f aca="false">IFERROR(INDEX(Inputs!$M$15:$M$25,MATCH('Cash Flows - Outlier'!EB$2,Inputs!$L$15:$L$25)),0)</f>
        <v>0</v>
      </c>
      <c r="EC6" s="375" t="n">
        <f aca="false">IFERROR(INDEX(Inputs!$M$15:$M$25,MATCH('Cash Flows - Outlier'!EC$2,Inputs!$L$15:$L$25)),0)</f>
        <v>0</v>
      </c>
      <c r="ED6" s="375" t="n">
        <f aca="false">IFERROR(INDEX(Inputs!$M$15:$M$25,MATCH('Cash Flows - Outlier'!ED$2,Inputs!$L$15:$L$25)),0)</f>
        <v>0</v>
      </c>
      <c r="EE6" s="375" t="n">
        <f aca="false">IFERROR(INDEX(Inputs!$M$15:$M$25,MATCH('Cash Flows - Outlier'!EE$2,Inputs!$L$15:$L$25)),0)</f>
        <v>0</v>
      </c>
      <c r="EF6" s="375" t="n">
        <f aca="false">IFERROR(INDEX(Inputs!$M$15:$M$25,MATCH('Cash Flows - Outlier'!EF$2,Inputs!$L$15:$L$25)),0)</f>
        <v>0</v>
      </c>
      <c r="EG6" s="375" t="n">
        <f aca="false">IFERROR(INDEX(Inputs!$M$15:$M$25,MATCH('Cash Flows - Outlier'!EG$2,Inputs!$L$15:$L$25)),0)</f>
        <v>0</v>
      </c>
      <c r="EH6" s="375" t="n">
        <f aca="false">IFERROR(INDEX(Inputs!$M$15:$M$25,MATCH('Cash Flows - Outlier'!EH$2,Inputs!$L$15:$L$25)),0)</f>
        <v>0</v>
      </c>
      <c r="EI6" s="375" t="n">
        <f aca="false">IFERROR(INDEX(Inputs!$M$15:$M$25,MATCH('Cash Flows - Outlier'!EI$2,Inputs!$L$15:$L$25)),0)</f>
        <v>0</v>
      </c>
      <c r="EJ6" s="375" t="n">
        <f aca="false">IFERROR(INDEX(Inputs!$M$15:$M$25,MATCH('Cash Flows - Outlier'!EJ$2,Inputs!$L$15:$L$25)),0)</f>
        <v>0</v>
      </c>
      <c r="EK6" s="375" t="n">
        <f aca="false">IFERROR(INDEX(Inputs!$M$15:$M$25,MATCH('Cash Flows - Outlier'!EK$2,Inputs!$L$15:$L$25)),0)</f>
        <v>0</v>
      </c>
      <c r="EL6" s="375" t="n">
        <f aca="false">IFERROR(INDEX(Inputs!$M$15:$M$25,MATCH('Cash Flows - Outlier'!EL$2,Inputs!$L$15:$L$25)),0)</f>
        <v>0</v>
      </c>
      <c r="EM6" s="375" t="n">
        <f aca="false">IFERROR(INDEX(Inputs!$M$15:$M$25,MATCH('Cash Flows - Outlier'!EM$2,Inputs!$L$15:$L$25)),0)</f>
        <v>0</v>
      </c>
      <c r="EN6" s="375" t="n">
        <f aca="false">IFERROR(INDEX(Inputs!$M$15:$M$25,MATCH('Cash Flows - Outlier'!EN$2,Inputs!$L$15:$L$25)),0)</f>
        <v>0</v>
      </c>
      <c r="EO6" s="375" t="n">
        <f aca="false">IFERROR(INDEX(Inputs!$M$15:$M$25,MATCH('Cash Flows - Outlier'!EO$2,Inputs!$L$15:$L$25)),0)</f>
        <v>0</v>
      </c>
      <c r="EP6" s="375" t="n">
        <f aca="false">IFERROR(INDEX(Inputs!$M$15:$M$25,MATCH('Cash Flows - Outlier'!EP$2,Inputs!$L$15:$L$25)),0)</f>
        <v>0</v>
      </c>
      <c r="EQ6" s="375" t="n">
        <f aca="false">IFERROR(INDEX(Inputs!$M$15:$M$25,MATCH('Cash Flows - Outlier'!EQ$2,Inputs!$L$15:$L$25)),0)</f>
        <v>0</v>
      </c>
      <c r="ER6" s="375" t="n">
        <f aca="false">IFERROR(INDEX(Inputs!$M$15:$M$25,MATCH('Cash Flows - Outlier'!ER$2,Inputs!$L$15:$L$25)),0)</f>
        <v>0</v>
      </c>
      <c r="ES6" s="375" t="n">
        <f aca="false">IFERROR(INDEX(Inputs!$M$15:$M$25,MATCH('Cash Flows - Outlier'!ES$2,Inputs!$L$15:$L$25)),0)</f>
        <v>0</v>
      </c>
      <c r="ET6" s="375" t="n">
        <f aca="false">IFERROR(INDEX(Inputs!$M$15:$M$25,MATCH('Cash Flows - Outlier'!ET$2,Inputs!$L$15:$L$25)),0)</f>
        <v>0</v>
      </c>
      <c r="EU6" s="375" t="n">
        <f aca="false">IFERROR(INDEX(Inputs!$M$15:$M$25,MATCH('Cash Flows - Outlier'!EU$2,Inputs!$L$15:$L$25)),0)</f>
        <v>0</v>
      </c>
      <c r="EV6" s="375" t="n">
        <f aca="false">IFERROR(INDEX(Inputs!$M$15:$M$25,MATCH('Cash Flows - Outlier'!EV$2,Inputs!$L$15:$L$25)),0)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213</v>
      </c>
      <c r="T7" s="380"/>
      <c r="U7" s="378" t="e">
        <f aca="false">Inputs!$Q$11</f>
        <v>#DIV/0!</v>
      </c>
      <c r="V7" s="378" t="n">
        <f aca="false">IFERROR(U7*(1+INDEX(Inputs!$N$15:$N$25,MATCH('Cash Flows - Outlier'!V$2,Inputs!$L$15:$L$25))/12),0)</f>
        <v>0</v>
      </c>
      <c r="W7" s="378" t="n">
        <f aca="false">IFERROR(V7*(1+INDEX(Inputs!$N$15:$N$25,MATCH('Cash Flows - Outlier'!W$2,Inputs!$L$15:$L$25))/12),0)</f>
        <v>0</v>
      </c>
      <c r="X7" s="378" t="n">
        <f aca="false">IFERROR(W7*(1+INDEX(Inputs!$N$15:$N$25,MATCH('Cash Flows - Outlier'!X$2,Inputs!$L$15:$L$25))/12),0)</f>
        <v>0</v>
      </c>
      <c r="Y7" s="378" t="n">
        <f aca="false">IFERROR(X7*(1+INDEX(Inputs!$N$15:$N$25,MATCH('Cash Flows - Outlier'!Y$2,Inputs!$L$15:$L$25))/12),0)</f>
        <v>0</v>
      </c>
      <c r="Z7" s="378" t="n">
        <f aca="false">IFERROR(Y7*(1+INDEX(Inputs!$N$15:$N$25,MATCH('Cash Flows - Outlier'!Z$2,Inputs!$L$15:$L$25))/12),0)</f>
        <v>0</v>
      </c>
      <c r="AA7" s="378" t="n">
        <f aca="false">IFERROR(Z7*(1+INDEX(Inputs!$N$15:$N$25,MATCH('Cash Flows - Outlier'!AA$2,Inputs!$L$15:$L$25))/12),0)</f>
        <v>0</v>
      </c>
      <c r="AB7" s="378" t="n">
        <f aca="false">IFERROR(AA7*(1+INDEX(Inputs!$N$15:$N$25,MATCH('Cash Flows - Outlier'!AB$2,Inputs!$L$15:$L$25))/12),0)</f>
        <v>0</v>
      </c>
      <c r="AC7" s="378" t="n">
        <f aca="false">IFERROR(AB7*(1+INDEX(Inputs!$N$15:$N$25,MATCH('Cash Flows - Outlier'!AC$2,Inputs!$L$15:$L$25))/12),0)</f>
        <v>0</v>
      </c>
      <c r="AD7" s="378" t="n">
        <f aca="false">IFERROR(AC7*(1+INDEX(Inputs!$N$15:$N$25,MATCH('Cash Flows - Outlier'!AD$2,Inputs!$L$15:$L$25))/12),0)</f>
        <v>0</v>
      </c>
      <c r="AE7" s="378" t="n">
        <f aca="false">IFERROR(AD7*(1+INDEX(Inputs!$N$15:$N$25,MATCH('Cash Flows - Outlier'!AE$2,Inputs!$L$15:$L$25))/12),0)</f>
        <v>0</v>
      </c>
      <c r="AF7" s="378" t="n">
        <f aca="false">IFERROR(AE7*(1+INDEX(Inputs!$N$15:$N$25,MATCH('Cash Flows - Outlier'!AF$2,Inputs!$L$15:$L$25))/12),0)</f>
        <v>0</v>
      </c>
      <c r="AG7" s="378" t="n">
        <f aca="false">IFERROR(AF7*(1+INDEX(Inputs!$N$15:$N$25,MATCH('Cash Flows - Outlier'!AG$2,Inputs!$L$15:$L$25))/12),0)</f>
        <v>0</v>
      </c>
      <c r="AH7" s="378" t="n">
        <f aca="false">IFERROR(AG7*(1+INDEX(Inputs!$N$15:$N$25,MATCH('Cash Flows - Outlier'!AH$2,Inputs!$L$15:$L$25))/12),0)</f>
        <v>0</v>
      </c>
      <c r="AI7" s="378" t="n">
        <f aca="false">IFERROR(AH7*(1+INDEX(Inputs!$N$15:$N$25,MATCH('Cash Flows - Outlier'!AI$2,Inputs!$L$15:$L$25))/12),0)</f>
        <v>0</v>
      </c>
      <c r="AJ7" s="378" t="n">
        <f aca="false">IFERROR(AI7*(1+INDEX(Inputs!$N$15:$N$25,MATCH('Cash Flows - Outlier'!AJ$2,Inputs!$L$15:$L$25))/12),0)</f>
        <v>0</v>
      </c>
      <c r="AK7" s="378" t="n">
        <f aca="false">IFERROR(AJ7*(1+INDEX(Inputs!$N$15:$N$25,MATCH('Cash Flows - Outlier'!AK$2,Inputs!$L$15:$L$25))/12),0)</f>
        <v>0</v>
      </c>
      <c r="AL7" s="378" t="n">
        <f aca="false">IFERROR(AK7*(1+INDEX(Inputs!$N$15:$N$25,MATCH('Cash Flows - Outlier'!AL$2,Inputs!$L$15:$L$25))/12),0)</f>
        <v>0</v>
      </c>
      <c r="AM7" s="378" t="n">
        <f aca="false">IFERROR(AL7*(1+INDEX(Inputs!$N$15:$N$25,MATCH('Cash Flows - Outlier'!AM$2,Inputs!$L$15:$L$25))/12),0)</f>
        <v>0</v>
      </c>
      <c r="AN7" s="378" t="n">
        <f aca="false">IFERROR(AM7*(1+INDEX(Inputs!$N$15:$N$25,MATCH('Cash Flows - Outlier'!AN$2,Inputs!$L$15:$L$25))/12),0)</f>
        <v>0</v>
      </c>
      <c r="AO7" s="378" t="n">
        <f aca="false">IFERROR(AN7*(1+INDEX(Inputs!$N$15:$N$25,MATCH('Cash Flows - Outlier'!AO$2,Inputs!$L$15:$L$25))/12),0)</f>
        <v>0</v>
      </c>
      <c r="AP7" s="378" t="n">
        <f aca="false">IFERROR(AO7*(1+INDEX(Inputs!$N$15:$N$25,MATCH('Cash Flows - Outlier'!AP$2,Inputs!$L$15:$L$25))/12),0)</f>
        <v>0</v>
      </c>
      <c r="AQ7" s="378" t="n">
        <f aca="false">IFERROR(AP7*(1+INDEX(Inputs!$N$15:$N$25,MATCH('Cash Flows - Outlier'!AQ$2,Inputs!$L$15:$L$25))/12),0)</f>
        <v>0</v>
      </c>
      <c r="AR7" s="378" t="n">
        <f aca="false">IFERROR(AQ7*(1+INDEX(Inputs!$N$15:$N$25,MATCH('Cash Flows - Outlier'!AR$2,Inputs!$L$15:$L$25))/12),0)</f>
        <v>0</v>
      </c>
      <c r="AS7" s="378" t="n">
        <f aca="false">IFERROR(AR7*(1+INDEX(Inputs!$N$15:$N$25,MATCH('Cash Flows - Outlier'!AS$2,Inputs!$L$15:$L$25))/12),0)</f>
        <v>0</v>
      </c>
      <c r="AT7" s="378" t="n">
        <f aca="false">IFERROR(AS7*(1+INDEX(Inputs!$N$15:$N$25,MATCH('Cash Flows - Outlier'!AT$2,Inputs!$L$15:$L$25))/12),0)</f>
        <v>0</v>
      </c>
      <c r="AU7" s="378" t="n">
        <f aca="false">IFERROR(AT7*(1+INDEX(Inputs!$N$15:$N$25,MATCH('Cash Flows - Outlier'!AU$2,Inputs!$L$15:$L$25))/12),0)</f>
        <v>0</v>
      </c>
      <c r="AV7" s="378" t="n">
        <f aca="false">IFERROR(AU7*(1+INDEX(Inputs!$N$15:$N$25,MATCH('Cash Flows - Outlier'!AV$2,Inputs!$L$15:$L$25))/12),0)</f>
        <v>0</v>
      </c>
      <c r="AW7" s="378" t="n">
        <f aca="false">IFERROR(AV7*(1+INDEX(Inputs!$N$15:$N$25,MATCH('Cash Flows - Outlier'!AW$2,Inputs!$L$15:$L$25))/12),0)</f>
        <v>0</v>
      </c>
      <c r="AX7" s="378" t="n">
        <f aca="false">IFERROR(AW7*(1+INDEX(Inputs!$N$15:$N$25,MATCH('Cash Flows - Outlier'!AX$2,Inputs!$L$15:$L$25))/12),0)</f>
        <v>0</v>
      </c>
      <c r="AY7" s="378" t="n">
        <f aca="false">IFERROR(AX7*(1+INDEX(Inputs!$N$15:$N$25,MATCH('Cash Flows - Outlier'!AY$2,Inputs!$L$15:$L$25))/12),0)</f>
        <v>0</v>
      </c>
      <c r="AZ7" s="378" t="n">
        <f aca="false">IFERROR(AY7*(1+INDEX(Inputs!$N$15:$N$25,MATCH('Cash Flows - Outlier'!AZ$2,Inputs!$L$15:$L$25))/12),0)</f>
        <v>0</v>
      </c>
      <c r="BA7" s="378" t="n">
        <f aca="false">IFERROR(AZ7*(1+INDEX(Inputs!$N$15:$N$25,MATCH('Cash Flows - Outlier'!BA$2,Inputs!$L$15:$L$25))/12),0)</f>
        <v>0</v>
      </c>
      <c r="BB7" s="378" t="n">
        <f aca="false">IFERROR(BA7*(1+INDEX(Inputs!$N$15:$N$25,MATCH('Cash Flows - Outlier'!BB$2,Inputs!$L$15:$L$25))/12),0)</f>
        <v>0</v>
      </c>
      <c r="BC7" s="378" t="n">
        <f aca="false">IFERROR(BB7*(1+INDEX(Inputs!$N$15:$N$25,MATCH('Cash Flows - Outlier'!BC$2,Inputs!$L$15:$L$25))/12),0)</f>
        <v>0</v>
      </c>
      <c r="BD7" s="378" t="n">
        <f aca="false">IFERROR(BC7*(1+INDEX(Inputs!$N$15:$N$25,MATCH('Cash Flows - Outlier'!BD$2,Inputs!$L$15:$L$25))/12),0)</f>
        <v>0</v>
      </c>
      <c r="BE7" s="378" t="n">
        <f aca="false">IFERROR(BD7*(1+INDEX(Inputs!$N$15:$N$25,MATCH('Cash Flows - Outlier'!BE$2,Inputs!$L$15:$L$25))/12),0)</f>
        <v>0</v>
      </c>
      <c r="BF7" s="378" t="n">
        <f aca="false">IFERROR(BE7*(1+INDEX(Inputs!$N$15:$N$25,MATCH('Cash Flows - Outlier'!BF$2,Inputs!$L$15:$L$25))/12),0)</f>
        <v>0</v>
      </c>
      <c r="BG7" s="378" t="n">
        <f aca="false">IFERROR(BF7*(1+INDEX(Inputs!$N$15:$N$25,MATCH('Cash Flows - Outlier'!BG$2,Inputs!$L$15:$L$25))/12),0)</f>
        <v>0</v>
      </c>
      <c r="BH7" s="378" t="n">
        <f aca="false">IFERROR(BG7*(1+INDEX(Inputs!$N$15:$N$25,MATCH('Cash Flows - Outlier'!BH$2,Inputs!$L$15:$L$25))/12),0)</f>
        <v>0</v>
      </c>
      <c r="BI7" s="378" t="n">
        <f aca="false">IFERROR(BH7*(1+INDEX(Inputs!$N$15:$N$25,MATCH('Cash Flows - Outlier'!BI$2,Inputs!$L$15:$L$25))/12),0)</f>
        <v>0</v>
      </c>
      <c r="BJ7" s="378" t="n">
        <f aca="false">IFERROR(BI7*(1+INDEX(Inputs!$N$15:$N$25,MATCH('Cash Flows - Outlier'!BJ$2,Inputs!$L$15:$L$25))/12),0)</f>
        <v>0</v>
      </c>
      <c r="BK7" s="378" t="n">
        <f aca="false">IFERROR(BJ7*(1+INDEX(Inputs!$N$15:$N$25,MATCH('Cash Flows - Outlier'!BK$2,Inputs!$L$15:$L$25))/12),0)</f>
        <v>0</v>
      </c>
      <c r="BL7" s="378" t="n">
        <f aca="false">IFERROR(BK7*(1+INDEX(Inputs!$N$15:$N$25,MATCH('Cash Flows - Outlier'!BL$2,Inputs!$L$15:$L$25))/12),0)</f>
        <v>0</v>
      </c>
      <c r="BM7" s="378" t="n">
        <f aca="false">IFERROR(BL7*(1+INDEX(Inputs!$N$15:$N$25,MATCH('Cash Flows - Outlier'!BM$2,Inputs!$L$15:$L$25))/12),0)</f>
        <v>0</v>
      </c>
      <c r="BN7" s="378" t="n">
        <f aca="false">IFERROR(BM7*(1+INDEX(Inputs!$N$15:$N$25,MATCH('Cash Flows - Outlier'!BN$2,Inputs!$L$15:$L$25))/12),0)</f>
        <v>0</v>
      </c>
      <c r="BO7" s="378" t="n">
        <f aca="false">IFERROR(BN7*(1+INDEX(Inputs!$N$15:$N$25,MATCH('Cash Flows - Outlier'!BO$2,Inputs!$L$15:$L$25))/12),0)</f>
        <v>0</v>
      </c>
      <c r="BP7" s="378" t="n">
        <f aca="false">IFERROR(BO7*(1+INDEX(Inputs!$N$15:$N$25,MATCH('Cash Flows - Outlier'!BP$2,Inputs!$L$15:$L$25))/12),0)</f>
        <v>0</v>
      </c>
      <c r="BQ7" s="378" t="n">
        <f aca="false">IFERROR(BP7*(1+INDEX(Inputs!$N$15:$N$25,MATCH('Cash Flows - Outlier'!BQ$2,Inputs!$L$15:$L$25))/12),0)</f>
        <v>0</v>
      </c>
      <c r="BR7" s="378" t="n">
        <f aca="false">IFERROR(BQ7*(1+INDEX(Inputs!$N$15:$N$25,MATCH('Cash Flows - Outlier'!BR$2,Inputs!$L$15:$L$25))/12),0)</f>
        <v>0</v>
      </c>
      <c r="BS7" s="378" t="n">
        <f aca="false">IFERROR(BR7*(1+INDEX(Inputs!$N$15:$N$25,MATCH('Cash Flows - Outlier'!BS$2,Inputs!$L$15:$L$25))/12),0)</f>
        <v>0</v>
      </c>
      <c r="BT7" s="378" t="n">
        <f aca="false">IFERROR(BS7*(1+INDEX(Inputs!$N$15:$N$25,MATCH('Cash Flows - Outlier'!BT$2,Inputs!$L$15:$L$25))/12),0)</f>
        <v>0</v>
      </c>
      <c r="BU7" s="378" t="n">
        <f aca="false">IFERROR(BT7*(1+INDEX(Inputs!$N$15:$N$25,MATCH('Cash Flows - Outlier'!BU$2,Inputs!$L$15:$L$25))/12),0)</f>
        <v>0</v>
      </c>
      <c r="BV7" s="378" t="n">
        <f aca="false">IFERROR(BU7*(1+INDEX(Inputs!$N$15:$N$25,MATCH('Cash Flows - Outlier'!BV$2,Inputs!$L$15:$L$25))/12),0)</f>
        <v>0</v>
      </c>
      <c r="BW7" s="378" t="n">
        <f aca="false">IFERROR(BV7*(1+INDEX(Inputs!$N$15:$N$25,MATCH('Cash Flows - Outlier'!BW$2,Inputs!$L$15:$L$25))/12),0)</f>
        <v>0</v>
      </c>
      <c r="BX7" s="378" t="n">
        <f aca="false">IFERROR(BW7*(1+INDEX(Inputs!$N$15:$N$25,MATCH('Cash Flows - Outlier'!BX$2,Inputs!$L$15:$L$25))/12),0)</f>
        <v>0</v>
      </c>
      <c r="BY7" s="378" t="n">
        <f aca="false">IFERROR(BX7*(1+INDEX(Inputs!$N$15:$N$25,MATCH('Cash Flows - Outlier'!BY$2,Inputs!$L$15:$L$25))/12),0)</f>
        <v>0</v>
      </c>
      <c r="BZ7" s="378" t="n">
        <f aca="false">IFERROR(BY7*(1+INDEX(Inputs!$N$15:$N$25,MATCH('Cash Flows - Outlier'!BZ$2,Inputs!$L$15:$L$25))/12),0)</f>
        <v>0</v>
      </c>
      <c r="CA7" s="378" t="n">
        <f aca="false">IFERROR(BZ7*(1+INDEX(Inputs!$N$15:$N$25,MATCH('Cash Flows - Outlier'!CA$2,Inputs!$L$15:$L$25))/12),0)</f>
        <v>0</v>
      </c>
      <c r="CB7" s="378" t="n">
        <f aca="false">IFERROR(CA7*(1+INDEX(Inputs!$N$15:$N$25,MATCH('Cash Flows - Outlier'!CB$2,Inputs!$L$15:$L$25))/12),0)</f>
        <v>0</v>
      </c>
      <c r="CC7" s="378" t="n">
        <f aca="false">IFERROR(CB7*(1+INDEX(Inputs!$N$15:$N$25,MATCH('Cash Flows - Outlier'!CC$2,Inputs!$L$15:$L$25))/12),0)</f>
        <v>0</v>
      </c>
      <c r="CD7" s="378" t="n">
        <f aca="false">IFERROR(CC7*(1+INDEX(Inputs!$N$15:$N$25,MATCH('Cash Flows - Outlier'!CD$2,Inputs!$L$15:$L$25))/12),0)</f>
        <v>0</v>
      </c>
      <c r="CE7" s="378" t="n">
        <f aca="false">IFERROR(CD7*(1+INDEX(Inputs!$N$15:$N$25,MATCH('Cash Flows - Outlier'!CE$2,Inputs!$L$15:$L$25))/12),0)</f>
        <v>0</v>
      </c>
      <c r="CF7" s="378" t="n">
        <f aca="false">IFERROR(CE7*(1+INDEX(Inputs!$N$15:$N$25,MATCH('Cash Flows - Outlier'!CF$2,Inputs!$L$15:$L$25))/12),0)</f>
        <v>0</v>
      </c>
      <c r="CG7" s="378" t="n">
        <f aca="false">IFERROR(CF7*(1+INDEX(Inputs!$N$15:$N$25,MATCH('Cash Flows - Outlier'!CG$2,Inputs!$L$15:$L$25))/12),0)</f>
        <v>0</v>
      </c>
      <c r="CH7" s="378" t="n">
        <f aca="false">IFERROR(CG7*(1+INDEX(Inputs!$N$15:$N$25,MATCH('Cash Flows - Outlier'!CH$2,Inputs!$L$15:$L$25))/12),0)</f>
        <v>0</v>
      </c>
      <c r="CI7" s="378" t="n">
        <f aca="false">IFERROR(CH7*(1+INDEX(Inputs!$N$15:$N$25,MATCH('Cash Flows - Outlier'!CI$2,Inputs!$L$15:$L$25))/12),0)</f>
        <v>0</v>
      </c>
      <c r="CJ7" s="378" t="n">
        <f aca="false">IFERROR(CI7*(1+INDEX(Inputs!$N$15:$N$25,MATCH('Cash Flows - Outlier'!CJ$2,Inputs!$L$15:$L$25))/12),0)</f>
        <v>0</v>
      </c>
      <c r="CK7" s="378" t="n">
        <f aca="false">IFERROR(CJ7*(1+INDEX(Inputs!$N$15:$N$25,MATCH('Cash Flows - Outlier'!CK$2,Inputs!$L$15:$L$25))/12),0)</f>
        <v>0</v>
      </c>
      <c r="CL7" s="378" t="n">
        <f aca="false">IFERROR(CK7*(1+INDEX(Inputs!$N$15:$N$25,MATCH('Cash Flows - Outlier'!CL$2,Inputs!$L$15:$L$25))/12),0)</f>
        <v>0</v>
      </c>
      <c r="CM7" s="378" t="n">
        <f aca="false">IFERROR(CL7*(1+INDEX(Inputs!$N$15:$N$25,MATCH('Cash Flows - Outlier'!CM$2,Inputs!$L$15:$L$25))/12),0)</f>
        <v>0</v>
      </c>
      <c r="CN7" s="378" t="n">
        <f aca="false">IFERROR(CM7*(1+INDEX(Inputs!$N$15:$N$25,MATCH('Cash Flows - Outlier'!CN$2,Inputs!$L$15:$L$25))/12),0)</f>
        <v>0</v>
      </c>
      <c r="CO7" s="378" t="n">
        <f aca="false">IFERROR(CN7*(1+INDEX(Inputs!$N$15:$N$25,MATCH('Cash Flows - Outlier'!CO$2,Inputs!$L$15:$L$25))/12),0)</f>
        <v>0</v>
      </c>
      <c r="CP7" s="378" t="n">
        <f aca="false">IFERROR(CO7*(1+INDEX(Inputs!$N$15:$N$25,MATCH('Cash Flows - Outlier'!CP$2,Inputs!$L$15:$L$25))/12),0)</f>
        <v>0</v>
      </c>
      <c r="CQ7" s="378" t="n">
        <f aca="false">IFERROR(CP7*(1+INDEX(Inputs!$N$15:$N$25,MATCH('Cash Flows - Outlier'!CQ$2,Inputs!$L$15:$L$25))/12),0)</f>
        <v>0</v>
      </c>
      <c r="CR7" s="378" t="n">
        <f aca="false">IFERROR(CQ7*(1+INDEX(Inputs!$N$15:$N$25,MATCH('Cash Flows - Outlier'!CR$2,Inputs!$L$15:$L$25))/12),0)</f>
        <v>0</v>
      </c>
      <c r="CS7" s="378" t="n">
        <f aca="false">IFERROR(CR7*(1+INDEX(Inputs!$N$15:$N$25,MATCH('Cash Flows - Outlier'!CS$2,Inputs!$L$15:$L$25))/12),0)</f>
        <v>0</v>
      </c>
      <c r="CT7" s="378" t="n">
        <f aca="false">IFERROR(CS7*(1+INDEX(Inputs!$N$15:$N$25,MATCH('Cash Flows - Outlier'!CT$2,Inputs!$L$15:$L$25))/12),0)</f>
        <v>0</v>
      </c>
      <c r="CU7" s="378" t="n">
        <f aca="false">IFERROR(CT7*(1+INDEX(Inputs!$N$15:$N$25,MATCH('Cash Flows - Outlier'!CU$2,Inputs!$L$15:$L$25))/12),0)</f>
        <v>0</v>
      </c>
      <c r="CV7" s="378" t="n">
        <f aca="false">IFERROR(CU7*(1+INDEX(Inputs!$N$15:$N$25,MATCH('Cash Flows - Outlier'!CV$2,Inputs!$L$15:$L$25))/12),0)</f>
        <v>0</v>
      </c>
      <c r="CW7" s="378" t="n">
        <f aca="false">IFERROR(CV7*(1+INDEX(Inputs!$N$15:$N$25,MATCH('Cash Flows - Outlier'!CW$2,Inputs!$L$15:$L$25))/12),0)</f>
        <v>0</v>
      </c>
      <c r="CX7" s="378" t="n">
        <f aca="false">IFERROR(CW7*(1+INDEX(Inputs!$N$15:$N$25,MATCH('Cash Flows - Outlier'!CX$2,Inputs!$L$15:$L$25))/12),0)</f>
        <v>0</v>
      </c>
      <c r="CY7" s="378" t="n">
        <f aca="false">IFERROR(CX7*(1+INDEX(Inputs!$N$15:$N$25,MATCH('Cash Flows - Outlier'!CY$2,Inputs!$L$15:$L$25))/12),0)</f>
        <v>0</v>
      </c>
      <c r="CZ7" s="378" t="n">
        <f aca="false">IFERROR(CY7*(1+INDEX(Inputs!$N$15:$N$25,MATCH('Cash Flows - Outlier'!CZ$2,Inputs!$L$15:$L$25))/12),0)</f>
        <v>0</v>
      </c>
      <c r="DA7" s="378" t="n">
        <f aca="false">IFERROR(CZ7*(1+INDEX(Inputs!$N$15:$N$25,MATCH('Cash Flows - Outlier'!DA$2,Inputs!$L$15:$L$25))/12),0)</f>
        <v>0</v>
      </c>
      <c r="DB7" s="378" t="n">
        <f aca="false">IFERROR(DA7*(1+INDEX(Inputs!$N$15:$N$25,MATCH('Cash Flows - Outlier'!DB$2,Inputs!$L$15:$L$25))/12),0)</f>
        <v>0</v>
      </c>
      <c r="DC7" s="378" t="n">
        <f aca="false">IFERROR(DB7*(1+INDEX(Inputs!$N$15:$N$25,MATCH('Cash Flows - Outlier'!DC$2,Inputs!$L$15:$L$25))/12),0)</f>
        <v>0</v>
      </c>
      <c r="DD7" s="378" t="n">
        <f aca="false">IFERROR(DC7*(1+INDEX(Inputs!$N$15:$N$25,MATCH('Cash Flows - Outlier'!DD$2,Inputs!$L$15:$L$25))/12),0)</f>
        <v>0</v>
      </c>
      <c r="DE7" s="378" t="n">
        <f aca="false">IFERROR(DD7*(1+INDEX(Inputs!$N$15:$N$25,MATCH('Cash Flows - Outlier'!DE$2,Inputs!$L$15:$L$25))/12),0)</f>
        <v>0</v>
      </c>
      <c r="DF7" s="378" t="n">
        <f aca="false">IFERROR(DE7*(1+INDEX(Inputs!$N$15:$N$25,MATCH('Cash Flows - Outlier'!DF$2,Inputs!$L$15:$L$25))/12),0)</f>
        <v>0</v>
      </c>
      <c r="DG7" s="378" t="n">
        <f aca="false">IFERROR(DF7*(1+INDEX(Inputs!$N$15:$N$25,MATCH('Cash Flows - Outlier'!DG$2,Inputs!$L$15:$L$25))/12),0)</f>
        <v>0</v>
      </c>
      <c r="DH7" s="378" t="n">
        <f aca="false">IFERROR(DG7*(1+INDEX(Inputs!$N$15:$N$25,MATCH('Cash Flows - Outlier'!DH$2,Inputs!$L$15:$L$25))/12),0)</f>
        <v>0</v>
      </c>
      <c r="DI7" s="378" t="n">
        <f aca="false">IFERROR(DH7*(1+INDEX(Inputs!$N$15:$N$25,MATCH('Cash Flows - Outlier'!DI$2,Inputs!$L$15:$L$25))/12),0)</f>
        <v>0</v>
      </c>
      <c r="DJ7" s="378" t="n">
        <f aca="false">IFERROR(DI7*(1+INDEX(Inputs!$N$15:$N$25,MATCH('Cash Flows - Outlier'!DJ$2,Inputs!$L$15:$L$25))/12),0)</f>
        <v>0</v>
      </c>
      <c r="DK7" s="378" t="n">
        <f aca="false">IFERROR(DJ7*(1+INDEX(Inputs!$N$15:$N$25,MATCH('Cash Flows - Outlier'!DK$2,Inputs!$L$15:$L$25))/12),0)</f>
        <v>0</v>
      </c>
      <c r="DL7" s="378" t="n">
        <f aca="false">IFERROR(DK7*(1+INDEX(Inputs!$N$15:$N$25,MATCH('Cash Flows - Outlier'!DL$2,Inputs!$L$15:$L$25))/12),0)</f>
        <v>0</v>
      </c>
      <c r="DM7" s="378" t="n">
        <f aca="false">IFERROR(DL7*(1+INDEX(Inputs!$N$15:$N$25,MATCH('Cash Flows - Outlier'!DM$2,Inputs!$L$15:$L$25))/12),0)</f>
        <v>0</v>
      </c>
      <c r="DN7" s="378" t="n">
        <f aca="false">IFERROR(DM7*(1+INDEX(Inputs!$N$15:$N$25,MATCH('Cash Flows - Outlier'!DN$2,Inputs!$L$15:$L$25))/12),0)</f>
        <v>0</v>
      </c>
      <c r="DO7" s="378" t="n">
        <f aca="false">IFERROR(DN7*(1+INDEX(Inputs!$N$15:$N$25,MATCH('Cash Flows - Outlier'!DO$2,Inputs!$L$15:$L$25))/12),0)</f>
        <v>0</v>
      </c>
      <c r="DP7" s="378" t="n">
        <f aca="false">IFERROR(DO7*(1+INDEX(Inputs!$N$15:$N$25,MATCH('Cash Flows - Outlier'!DP$2,Inputs!$L$15:$L$25))/12),0)</f>
        <v>0</v>
      </c>
      <c r="DQ7" s="378" t="n">
        <f aca="false">IFERROR(DP7*(1+INDEX(Inputs!$N$15:$N$25,MATCH('Cash Flows - Outlier'!DQ$2,Inputs!$L$15:$L$25))/12),0)</f>
        <v>0</v>
      </c>
      <c r="DR7" s="378" t="n">
        <f aca="false">IFERROR(DQ7*(1+INDEX(Inputs!$N$15:$N$25,MATCH('Cash Flows - Outlier'!DR$2,Inputs!$L$15:$L$25))/12),0)</f>
        <v>0</v>
      </c>
      <c r="DS7" s="378" t="n">
        <f aca="false">IFERROR(DR7*(1+INDEX(Inputs!$N$15:$N$25,MATCH('Cash Flows - Outlier'!DS$2,Inputs!$L$15:$L$25))/12),0)</f>
        <v>0</v>
      </c>
      <c r="DT7" s="378" t="n">
        <f aca="false">IFERROR(DS7*(1+INDEX(Inputs!$N$15:$N$25,MATCH('Cash Flows - Outlier'!DT$2,Inputs!$L$15:$L$25))/12),0)</f>
        <v>0</v>
      </c>
      <c r="DU7" s="378" t="n">
        <f aca="false">IFERROR(DT7*(1+INDEX(Inputs!$N$15:$N$25,MATCH('Cash Flows - Outlier'!DU$2,Inputs!$L$15:$L$25))/12),0)</f>
        <v>0</v>
      </c>
      <c r="DV7" s="378" t="n">
        <f aca="false">IFERROR(DU7*(1+INDEX(Inputs!$N$15:$N$25,MATCH('Cash Flows - Outlier'!DV$2,Inputs!$L$15:$L$25))/12),0)</f>
        <v>0</v>
      </c>
      <c r="DW7" s="378" t="n">
        <f aca="false">IFERROR(DV7*(1+INDEX(Inputs!$N$15:$N$25,MATCH('Cash Flows - Outlier'!DW$2,Inputs!$L$15:$L$25))/12),0)</f>
        <v>0</v>
      </c>
      <c r="DX7" s="378" t="n">
        <f aca="false">IFERROR(DW7*(1+INDEX(Inputs!$N$15:$N$25,MATCH('Cash Flows - Outlier'!DX$2,Inputs!$L$15:$L$25))/12),0)</f>
        <v>0</v>
      </c>
      <c r="DY7" s="378" t="n">
        <f aca="false">IFERROR(DX7*(1+INDEX(Inputs!$N$15:$N$25,MATCH('Cash Flows - Outlier'!DY$2,Inputs!$L$15:$L$25))/12),0)</f>
        <v>0</v>
      </c>
      <c r="DZ7" s="378" t="n">
        <f aca="false">IFERROR(DY7*(1+INDEX(Inputs!$N$15:$N$25,MATCH('Cash Flows - Outlier'!DZ$2,Inputs!$L$15:$L$25))/12),0)</f>
        <v>0</v>
      </c>
      <c r="EA7" s="378" t="n">
        <f aca="false">IFERROR(DZ7*(1+INDEX(Inputs!$N$15:$N$25,MATCH('Cash Flows - Outlier'!EA$2,Inputs!$L$15:$L$25))/12),0)</f>
        <v>0</v>
      </c>
      <c r="EB7" s="378" t="n">
        <f aca="false">IFERROR(EA7*(1+INDEX(Inputs!$N$15:$N$25,MATCH('Cash Flows - Outlier'!EB$2,Inputs!$L$15:$L$25))/12),0)</f>
        <v>0</v>
      </c>
      <c r="EC7" s="378" t="n">
        <f aca="false">IFERROR(EB7*(1+INDEX(Inputs!$N$15:$N$25,MATCH('Cash Flows - Outlier'!EC$2,Inputs!$L$15:$L$25))/12),0)</f>
        <v>0</v>
      </c>
      <c r="ED7" s="378" t="n">
        <f aca="false">IFERROR(EC7*(1+INDEX(Inputs!$N$15:$N$25,MATCH('Cash Flows - Outlier'!ED$2,Inputs!$L$15:$L$25))/12),0)</f>
        <v>0</v>
      </c>
      <c r="EE7" s="378" t="n">
        <f aca="false">IFERROR(ED7*(1+INDEX(Inputs!$N$15:$N$25,MATCH('Cash Flows - Outlier'!EE$2,Inputs!$L$15:$L$25))/12),0)</f>
        <v>0</v>
      </c>
      <c r="EF7" s="378" t="n">
        <f aca="false">IFERROR(EE7*(1+INDEX(Inputs!$N$15:$N$25,MATCH('Cash Flows - Outlier'!EF$2,Inputs!$L$15:$L$25))/12),0)</f>
        <v>0</v>
      </c>
      <c r="EG7" s="378" t="n">
        <f aca="false">IFERROR(EF7*(1+INDEX(Inputs!$N$15:$N$25,MATCH('Cash Flows - Outlier'!EG$2,Inputs!$L$15:$L$25))/12),0)</f>
        <v>0</v>
      </c>
      <c r="EH7" s="378" t="n">
        <f aca="false">IFERROR(EG7*(1+INDEX(Inputs!$N$15:$N$25,MATCH('Cash Flows - Outlier'!EH$2,Inputs!$L$15:$L$25))/12),0)</f>
        <v>0</v>
      </c>
      <c r="EI7" s="378" t="n">
        <f aca="false">IFERROR(EH7*(1+INDEX(Inputs!$N$15:$N$25,MATCH('Cash Flows - Outlier'!EI$2,Inputs!$L$15:$L$25))/12),0)</f>
        <v>0</v>
      </c>
      <c r="EJ7" s="378" t="n">
        <f aca="false">IFERROR(EI7*(1+INDEX(Inputs!$N$15:$N$25,MATCH('Cash Flows - Outlier'!EJ$2,Inputs!$L$15:$L$25))/12),0)</f>
        <v>0</v>
      </c>
      <c r="EK7" s="378" t="n">
        <f aca="false">IFERROR(EJ7*(1+INDEX(Inputs!$N$15:$N$25,MATCH('Cash Flows - Outlier'!EK$2,Inputs!$L$15:$L$25))/12),0)</f>
        <v>0</v>
      </c>
      <c r="EL7" s="378" t="n">
        <f aca="false">IFERROR(EK7*(1+INDEX(Inputs!$N$15:$N$25,MATCH('Cash Flows - Outlier'!EL$2,Inputs!$L$15:$L$25))/12),0)</f>
        <v>0</v>
      </c>
      <c r="EM7" s="378" t="n">
        <f aca="false">IFERROR(EL7*(1+INDEX(Inputs!$N$15:$N$25,MATCH('Cash Flows - Outlier'!EM$2,Inputs!$L$15:$L$25))/12),0)</f>
        <v>0</v>
      </c>
      <c r="EN7" s="378" t="n">
        <f aca="false">IFERROR(EM7*(1+INDEX(Inputs!$N$15:$N$25,MATCH('Cash Flows - Outlier'!EN$2,Inputs!$L$15:$L$25))/12),0)</f>
        <v>0</v>
      </c>
      <c r="EO7" s="378" t="n">
        <f aca="false">IFERROR(EN7*(1+INDEX(Inputs!$N$15:$N$25,MATCH('Cash Flows - Outlier'!EO$2,Inputs!$L$15:$L$25))/12),0)</f>
        <v>0</v>
      </c>
      <c r="EP7" s="378" t="n">
        <f aca="false">IFERROR(EO7*(1+INDEX(Inputs!$N$15:$N$25,MATCH('Cash Flows - Outlier'!EP$2,Inputs!$L$15:$L$25))/12),0)</f>
        <v>0</v>
      </c>
      <c r="EQ7" s="378" t="n">
        <f aca="false">IFERROR(EP7*(1+INDEX(Inputs!$N$15:$N$25,MATCH('Cash Flows - Outlier'!EQ$2,Inputs!$L$15:$L$25))/12),0)</f>
        <v>0</v>
      </c>
      <c r="ER7" s="378" t="n">
        <f aca="false">IFERROR(EQ7*(1+INDEX(Inputs!$N$15:$N$25,MATCH('Cash Flows - Outlier'!ER$2,Inputs!$L$15:$L$25))/12),0)</f>
        <v>0</v>
      </c>
      <c r="ES7" s="378" t="n">
        <f aca="false">IFERROR(ER7*(1+INDEX(Inputs!$N$15:$N$25,MATCH('Cash Flows - Outlier'!ES$2,Inputs!$L$15:$L$25))/12),0)</f>
        <v>0</v>
      </c>
      <c r="ET7" s="378" t="n">
        <f aca="false">IFERROR(ES7*(1+INDEX(Inputs!$N$15:$N$25,MATCH('Cash Flows - Outlier'!ET$2,Inputs!$L$15:$L$25))/12),0)</f>
        <v>0</v>
      </c>
      <c r="EU7" s="378" t="n">
        <f aca="false">IFERROR(ET7*(1+INDEX(Inputs!$N$15:$N$25,MATCH('Cash Flows - Outlier'!EU$2,Inputs!$L$15:$L$25))/12),0)</f>
        <v>0</v>
      </c>
      <c r="EV7" s="378" t="n">
        <f aca="false">IFERROR(EU7*(1+INDEX(Inputs!$N$15:$N$25,MATCH('Cash Flows - Outlier'!EV$2,Inputs!$L$15:$L$25))/12),0)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214</v>
      </c>
      <c r="T8" s="380"/>
      <c r="U8" s="378" t="n">
        <v>0</v>
      </c>
      <c r="V8" s="378" t="n">
        <f aca="false">IFERROR(U8*(1+INDEX(Inputs!$N$15:$N$25,MATCH('Cash Flows - Outlier'!V$2,Inputs!$L$15:$L$25))/12),0)</f>
        <v>0</v>
      </c>
      <c r="W8" s="378" t="n">
        <f aca="false">IFERROR(V8*(1+INDEX(Inputs!$N$15:$N$25,MATCH('Cash Flows - Outlier'!W$2,Inputs!$L$15:$L$25))/12),0)</f>
        <v>0</v>
      </c>
      <c r="X8" s="378" t="n">
        <f aca="false">IFERROR(W8*(1+INDEX(Inputs!$N$15:$N$25,MATCH('Cash Flows - Outlier'!X$2,Inputs!$L$15:$L$25))/12),0)</f>
        <v>0</v>
      </c>
      <c r="Y8" s="378" t="n">
        <f aca="false">IFERROR(X8*(1+INDEX(Inputs!$N$15:$N$25,MATCH('Cash Flows - Outlier'!Y$2,Inputs!$L$15:$L$25))/12),0)</f>
        <v>0</v>
      </c>
      <c r="Z8" s="378" t="n">
        <f aca="false">IFERROR(Y8*(1+INDEX(Inputs!$N$15:$N$25,MATCH('Cash Flows - Outlier'!Z$2,Inputs!$L$15:$L$25))/12),0)</f>
        <v>0</v>
      </c>
      <c r="AA8" s="378" t="n">
        <f aca="false">IFERROR(Z8*(1+INDEX(Inputs!$N$15:$N$25,MATCH('Cash Flows - Outlier'!AA$2,Inputs!$L$15:$L$25))/12),0)</f>
        <v>0</v>
      </c>
      <c r="AB8" s="378" t="n">
        <f aca="false">IFERROR(AA8*(1+INDEX(Inputs!$N$15:$N$25,MATCH('Cash Flows - Outlier'!AB$2,Inputs!$L$15:$L$25))/12),0)</f>
        <v>0</v>
      </c>
      <c r="AC8" s="378" t="n">
        <f aca="false">IFERROR(AB8*(1+INDEX(Inputs!$N$15:$N$25,MATCH('Cash Flows - Outlier'!AC$2,Inputs!$L$15:$L$25))/12),0)</f>
        <v>0</v>
      </c>
      <c r="AD8" s="378" t="n">
        <f aca="false">IFERROR(AC8*(1+INDEX(Inputs!$N$15:$N$25,MATCH('Cash Flows - Outlier'!AD$2,Inputs!$L$15:$L$25))/12),0)</f>
        <v>0</v>
      </c>
      <c r="AE8" s="378" t="n">
        <f aca="false">IFERROR(AD8*(1+INDEX(Inputs!$N$15:$N$25,MATCH('Cash Flows - Outlier'!AE$2,Inputs!$L$15:$L$25))/12),0)</f>
        <v>0</v>
      </c>
      <c r="AF8" s="378" t="n">
        <f aca="false">IFERROR(AE8*(1+INDEX(Inputs!$N$15:$N$25,MATCH('Cash Flows - Outlier'!AF$2,Inputs!$L$15:$L$25))/12),0)</f>
        <v>0</v>
      </c>
      <c r="AG8" s="378" t="n">
        <f aca="false">IFERROR(AF8*(1+INDEX(Inputs!$N$15:$N$25,MATCH('Cash Flows - Outlier'!AG$2,Inputs!$L$15:$L$25))/12),0)</f>
        <v>0</v>
      </c>
      <c r="AH8" s="378" t="n">
        <f aca="false">IFERROR(AG8*(1+INDEX(Inputs!$N$15:$N$25,MATCH('Cash Flows - Outlier'!AH$2,Inputs!$L$15:$L$25))/12),0)</f>
        <v>0</v>
      </c>
      <c r="AI8" s="378" t="n">
        <f aca="false">IFERROR(AH8*(1+INDEX(Inputs!$N$15:$N$25,MATCH('Cash Flows - Outlier'!AI$2,Inputs!$L$15:$L$25))/12),0)</f>
        <v>0</v>
      </c>
      <c r="AJ8" s="378" t="n">
        <f aca="false">IFERROR(AI8*(1+INDEX(Inputs!$N$15:$N$25,MATCH('Cash Flows - Outlier'!AJ$2,Inputs!$L$15:$L$25))/12),0)</f>
        <v>0</v>
      </c>
      <c r="AK8" s="378" t="n">
        <f aca="false">IFERROR(AJ8*(1+INDEX(Inputs!$N$15:$N$25,MATCH('Cash Flows - Outlier'!AK$2,Inputs!$L$15:$L$25))/12),0)</f>
        <v>0</v>
      </c>
      <c r="AL8" s="378" t="n">
        <f aca="false">IFERROR(AK8*(1+INDEX(Inputs!$N$15:$N$25,MATCH('Cash Flows - Outlier'!AL$2,Inputs!$L$15:$L$25))/12),0)</f>
        <v>0</v>
      </c>
      <c r="AM8" s="378" t="n">
        <f aca="false">IFERROR(AL8*(1+INDEX(Inputs!$N$15:$N$25,MATCH('Cash Flows - Outlier'!AM$2,Inputs!$L$15:$L$25))/12),0)</f>
        <v>0</v>
      </c>
      <c r="AN8" s="378" t="n">
        <f aca="false">IFERROR(AM8*(1+INDEX(Inputs!$N$15:$N$25,MATCH('Cash Flows - Outlier'!AN$2,Inputs!$L$15:$L$25))/12),0)</f>
        <v>0</v>
      </c>
      <c r="AO8" s="378" t="n">
        <f aca="false">IFERROR(AN8*(1+INDEX(Inputs!$N$15:$N$25,MATCH('Cash Flows - Outlier'!AO$2,Inputs!$L$15:$L$25))/12),0)</f>
        <v>0</v>
      </c>
      <c r="AP8" s="378" t="n">
        <f aca="false">IFERROR(AO8*(1+INDEX(Inputs!$N$15:$N$25,MATCH('Cash Flows - Outlier'!AP$2,Inputs!$L$15:$L$25))/12),0)</f>
        <v>0</v>
      </c>
      <c r="AQ8" s="378" t="n">
        <f aca="false">IFERROR(AP8*(1+INDEX(Inputs!$N$15:$N$25,MATCH('Cash Flows - Outlier'!AQ$2,Inputs!$L$15:$L$25))/12),0)</f>
        <v>0</v>
      </c>
      <c r="AR8" s="378" t="n">
        <f aca="false">IFERROR(AQ8*(1+INDEX(Inputs!$N$15:$N$25,MATCH('Cash Flows - Outlier'!AR$2,Inputs!$L$15:$L$25))/12),0)</f>
        <v>0</v>
      </c>
      <c r="AS8" s="378" t="n">
        <f aca="false">IFERROR(AR8*(1+INDEX(Inputs!$N$15:$N$25,MATCH('Cash Flows - Outlier'!AS$2,Inputs!$L$15:$L$25))/12),0)</f>
        <v>0</v>
      </c>
      <c r="AT8" s="378" t="n">
        <f aca="false">IFERROR(AS8*(1+INDEX(Inputs!$N$15:$N$25,MATCH('Cash Flows - Outlier'!AT$2,Inputs!$L$15:$L$25))/12),0)</f>
        <v>0</v>
      </c>
      <c r="AU8" s="378" t="n">
        <f aca="false">IFERROR(AT8*(1+INDEX(Inputs!$N$15:$N$25,MATCH('Cash Flows - Outlier'!AU$2,Inputs!$L$15:$L$25))/12),0)</f>
        <v>0</v>
      </c>
      <c r="AV8" s="378" t="n">
        <f aca="false">IFERROR(AU8*(1+INDEX(Inputs!$N$15:$N$25,MATCH('Cash Flows - Outlier'!AV$2,Inputs!$L$15:$L$25))/12),0)</f>
        <v>0</v>
      </c>
      <c r="AW8" s="378" t="n">
        <f aca="false">IFERROR(AV8*(1+INDEX(Inputs!$N$15:$N$25,MATCH('Cash Flows - Outlier'!AW$2,Inputs!$L$15:$L$25))/12),0)</f>
        <v>0</v>
      </c>
      <c r="AX8" s="378" t="n">
        <f aca="false">IFERROR(AW8*(1+INDEX(Inputs!$N$15:$N$25,MATCH('Cash Flows - Outlier'!AX$2,Inputs!$L$15:$L$25))/12),0)</f>
        <v>0</v>
      </c>
      <c r="AY8" s="378" t="n">
        <f aca="false">IFERROR(AX8*(1+INDEX(Inputs!$N$15:$N$25,MATCH('Cash Flows - Outlier'!AY$2,Inputs!$L$15:$L$25))/12),0)</f>
        <v>0</v>
      </c>
      <c r="AZ8" s="378" t="n">
        <f aca="false">IFERROR(AY8*(1+INDEX(Inputs!$N$15:$N$25,MATCH('Cash Flows - Outlier'!AZ$2,Inputs!$L$15:$L$25))/12),0)</f>
        <v>0</v>
      </c>
      <c r="BA8" s="378" t="n">
        <f aca="false">IFERROR(AZ8*(1+INDEX(Inputs!$N$15:$N$25,MATCH('Cash Flows - Outlier'!BA$2,Inputs!$L$15:$L$25))/12),0)</f>
        <v>0</v>
      </c>
      <c r="BB8" s="378" t="n">
        <f aca="false">IFERROR(BA8*(1+INDEX(Inputs!$N$15:$N$25,MATCH('Cash Flows - Outlier'!BB$2,Inputs!$L$15:$L$25))/12),0)</f>
        <v>0</v>
      </c>
      <c r="BC8" s="378" t="n">
        <f aca="false">IFERROR(BB8*(1+INDEX(Inputs!$N$15:$N$25,MATCH('Cash Flows - Outlier'!BC$2,Inputs!$L$15:$L$25))/12),0)</f>
        <v>0</v>
      </c>
      <c r="BD8" s="378" t="n">
        <f aca="false">IFERROR(BC8*(1+INDEX(Inputs!$N$15:$N$25,MATCH('Cash Flows - Outlier'!BD$2,Inputs!$L$15:$L$25))/12),0)</f>
        <v>0</v>
      </c>
      <c r="BE8" s="378" t="n">
        <f aca="false">IFERROR(BD8*(1+INDEX(Inputs!$N$15:$N$25,MATCH('Cash Flows - Outlier'!BE$2,Inputs!$L$15:$L$25))/12),0)</f>
        <v>0</v>
      </c>
      <c r="BF8" s="378" t="n">
        <f aca="false">IFERROR(BE8*(1+INDEX(Inputs!$N$15:$N$25,MATCH('Cash Flows - Outlier'!BF$2,Inputs!$L$15:$L$25))/12),0)</f>
        <v>0</v>
      </c>
      <c r="BG8" s="378" t="n">
        <f aca="false">IFERROR(BF8*(1+INDEX(Inputs!$N$15:$N$25,MATCH('Cash Flows - Outlier'!BG$2,Inputs!$L$15:$L$25))/12),0)</f>
        <v>0</v>
      </c>
      <c r="BH8" s="378" t="n">
        <f aca="false">IFERROR(BG8*(1+INDEX(Inputs!$N$15:$N$25,MATCH('Cash Flows - Outlier'!BH$2,Inputs!$L$15:$L$25))/12),0)</f>
        <v>0</v>
      </c>
      <c r="BI8" s="378" t="n">
        <f aca="false">IFERROR(BH8*(1+INDEX(Inputs!$N$15:$N$25,MATCH('Cash Flows - Outlier'!BI$2,Inputs!$L$15:$L$25))/12),0)</f>
        <v>0</v>
      </c>
      <c r="BJ8" s="378" t="n">
        <f aca="false">IFERROR(BI8*(1+INDEX(Inputs!$N$15:$N$25,MATCH('Cash Flows - Outlier'!BJ$2,Inputs!$L$15:$L$25))/12),0)</f>
        <v>0</v>
      </c>
      <c r="BK8" s="378" t="n">
        <f aca="false">IFERROR(BJ8*(1+INDEX(Inputs!$N$15:$N$25,MATCH('Cash Flows - Outlier'!BK$2,Inputs!$L$15:$L$25))/12),0)</f>
        <v>0</v>
      </c>
      <c r="BL8" s="378" t="n">
        <f aca="false">IFERROR(BK8*(1+INDEX(Inputs!$N$15:$N$25,MATCH('Cash Flows - Outlier'!BL$2,Inputs!$L$15:$L$25))/12),0)</f>
        <v>0</v>
      </c>
      <c r="BM8" s="378" t="n">
        <f aca="false">IFERROR(BL8*(1+INDEX(Inputs!$N$15:$N$25,MATCH('Cash Flows - Outlier'!BM$2,Inputs!$L$15:$L$25))/12),0)</f>
        <v>0</v>
      </c>
      <c r="BN8" s="378" t="n">
        <f aca="false">IFERROR(BM8*(1+INDEX(Inputs!$N$15:$N$25,MATCH('Cash Flows - Outlier'!BN$2,Inputs!$L$15:$L$25))/12),0)</f>
        <v>0</v>
      </c>
      <c r="BO8" s="378" t="n">
        <f aca="false">IFERROR(BN8*(1+INDEX(Inputs!$N$15:$N$25,MATCH('Cash Flows - Outlier'!BO$2,Inputs!$L$15:$L$25))/12),0)</f>
        <v>0</v>
      </c>
      <c r="BP8" s="378" t="n">
        <f aca="false">IFERROR(BO8*(1+INDEX(Inputs!$N$15:$N$25,MATCH('Cash Flows - Outlier'!BP$2,Inputs!$L$15:$L$25))/12),0)</f>
        <v>0</v>
      </c>
      <c r="BQ8" s="378" t="n">
        <f aca="false">IFERROR(BP8*(1+INDEX(Inputs!$N$15:$N$25,MATCH('Cash Flows - Outlier'!BQ$2,Inputs!$L$15:$L$25))/12),0)</f>
        <v>0</v>
      </c>
      <c r="BR8" s="378" t="n">
        <f aca="false">IFERROR(BQ8*(1+INDEX(Inputs!$N$15:$N$25,MATCH('Cash Flows - Outlier'!BR$2,Inputs!$L$15:$L$25))/12),0)</f>
        <v>0</v>
      </c>
      <c r="BS8" s="378" t="n">
        <f aca="false">IFERROR(BR8*(1+INDEX(Inputs!$N$15:$N$25,MATCH('Cash Flows - Outlier'!BS$2,Inputs!$L$15:$L$25))/12),0)</f>
        <v>0</v>
      </c>
      <c r="BT8" s="378" t="n">
        <f aca="false">IFERROR(BS8*(1+INDEX(Inputs!$N$15:$N$25,MATCH('Cash Flows - Outlier'!BT$2,Inputs!$L$15:$L$25))/12),0)</f>
        <v>0</v>
      </c>
      <c r="BU8" s="378" t="n">
        <f aca="false">IFERROR(BT8*(1+INDEX(Inputs!$N$15:$N$25,MATCH('Cash Flows - Outlier'!BU$2,Inputs!$L$15:$L$25))/12),0)</f>
        <v>0</v>
      </c>
      <c r="BV8" s="378" t="n">
        <f aca="false">IFERROR(BU8*(1+INDEX(Inputs!$N$15:$N$25,MATCH('Cash Flows - Outlier'!BV$2,Inputs!$L$15:$L$25))/12),0)</f>
        <v>0</v>
      </c>
      <c r="BW8" s="378" t="n">
        <f aca="false">IFERROR(BV8*(1+INDEX(Inputs!$N$15:$N$25,MATCH('Cash Flows - Outlier'!BW$2,Inputs!$L$15:$L$25))/12),0)</f>
        <v>0</v>
      </c>
      <c r="BX8" s="378" t="n">
        <f aca="false">IFERROR(BW8*(1+INDEX(Inputs!$N$15:$N$25,MATCH('Cash Flows - Outlier'!BX$2,Inputs!$L$15:$L$25))/12),0)</f>
        <v>0</v>
      </c>
      <c r="BY8" s="378" t="n">
        <f aca="false">IFERROR(BX8*(1+INDEX(Inputs!$N$15:$N$25,MATCH('Cash Flows - Outlier'!BY$2,Inputs!$L$15:$L$25))/12),0)</f>
        <v>0</v>
      </c>
      <c r="BZ8" s="378" t="n">
        <f aca="false">IFERROR(BY8*(1+INDEX(Inputs!$N$15:$N$25,MATCH('Cash Flows - Outlier'!BZ$2,Inputs!$L$15:$L$25))/12),0)</f>
        <v>0</v>
      </c>
      <c r="CA8" s="378" t="n">
        <f aca="false">IFERROR(BZ8*(1+INDEX(Inputs!$N$15:$N$25,MATCH('Cash Flows - Outlier'!CA$2,Inputs!$L$15:$L$25))/12),0)</f>
        <v>0</v>
      </c>
      <c r="CB8" s="378" t="n">
        <f aca="false">IFERROR(CA8*(1+INDEX(Inputs!$N$15:$N$25,MATCH('Cash Flows - Outlier'!CB$2,Inputs!$L$15:$L$25))/12),0)</f>
        <v>0</v>
      </c>
      <c r="CC8" s="378" t="n">
        <f aca="false">IFERROR(CB8*(1+INDEX(Inputs!$N$15:$N$25,MATCH('Cash Flows - Outlier'!CC$2,Inputs!$L$15:$L$25))/12),0)</f>
        <v>0</v>
      </c>
      <c r="CD8" s="378" t="n">
        <f aca="false">IFERROR(CC8*(1+INDEX(Inputs!$N$15:$N$25,MATCH('Cash Flows - Outlier'!CD$2,Inputs!$L$15:$L$25))/12),0)</f>
        <v>0</v>
      </c>
      <c r="CE8" s="378" t="n">
        <f aca="false">IFERROR(CD8*(1+INDEX(Inputs!$N$15:$N$25,MATCH('Cash Flows - Outlier'!CE$2,Inputs!$L$15:$L$25))/12),0)</f>
        <v>0</v>
      </c>
      <c r="CF8" s="378" t="n">
        <f aca="false">IFERROR(CE8*(1+INDEX(Inputs!$N$15:$N$25,MATCH('Cash Flows - Outlier'!CF$2,Inputs!$L$15:$L$25))/12),0)</f>
        <v>0</v>
      </c>
      <c r="CG8" s="378" t="n">
        <f aca="false">IFERROR(CF8*(1+INDEX(Inputs!$N$15:$N$25,MATCH('Cash Flows - Outlier'!CG$2,Inputs!$L$15:$L$25))/12),0)</f>
        <v>0</v>
      </c>
      <c r="CH8" s="378" t="n">
        <f aca="false">IFERROR(CG8*(1+INDEX(Inputs!$N$15:$N$25,MATCH('Cash Flows - Outlier'!CH$2,Inputs!$L$15:$L$25))/12),0)</f>
        <v>0</v>
      </c>
      <c r="CI8" s="378" t="n">
        <f aca="false">IFERROR(CH8*(1+INDEX(Inputs!$N$15:$N$25,MATCH('Cash Flows - Outlier'!CI$2,Inputs!$L$15:$L$25))/12),0)</f>
        <v>0</v>
      </c>
      <c r="CJ8" s="378" t="n">
        <f aca="false">IFERROR(CI8*(1+INDEX(Inputs!$N$15:$N$25,MATCH('Cash Flows - Outlier'!CJ$2,Inputs!$L$15:$L$25))/12),0)</f>
        <v>0</v>
      </c>
      <c r="CK8" s="378" t="n">
        <f aca="false">IFERROR(CJ8*(1+INDEX(Inputs!$N$15:$N$25,MATCH('Cash Flows - Outlier'!CK$2,Inputs!$L$15:$L$25))/12),0)</f>
        <v>0</v>
      </c>
      <c r="CL8" s="378" t="n">
        <f aca="false">IFERROR(CK8*(1+INDEX(Inputs!$N$15:$N$25,MATCH('Cash Flows - Outlier'!CL$2,Inputs!$L$15:$L$25))/12),0)</f>
        <v>0</v>
      </c>
      <c r="CM8" s="378" t="n">
        <f aca="false">IFERROR(CL8*(1+INDEX(Inputs!$N$15:$N$25,MATCH('Cash Flows - Outlier'!CM$2,Inputs!$L$15:$L$25))/12),0)</f>
        <v>0</v>
      </c>
      <c r="CN8" s="378" t="n">
        <f aca="false">IFERROR(CM8*(1+INDEX(Inputs!$N$15:$N$25,MATCH('Cash Flows - Outlier'!CN$2,Inputs!$L$15:$L$25))/12),0)</f>
        <v>0</v>
      </c>
      <c r="CO8" s="378" t="n">
        <f aca="false">IFERROR(CN8*(1+INDEX(Inputs!$N$15:$N$25,MATCH('Cash Flows - Outlier'!CO$2,Inputs!$L$15:$L$25))/12),0)</f>
        <v>0</v>
      </c>
      <c r="CP8" s="378" t="n">
        <f aca="false">IFERROR(CO8*(1+INDEX(Inputs!$N$15:$N$25,MATCH('Cash Flows - Outlier'!CP$2,Inputs!$L$15:$L$25))/12),0)</f>
        <v>0</v>
      </c>
      <c r="CQ8" s="378" t="n">
        <f aca="false">IFERROR(CP8*(1+INDEX(Inputs!$N$15:$N$25,MATCH('Cash Flows - Outlier'!CQ$2,Inputs!$L$15:$L$25))/12),0)</f>
        <v>0</v>
      </c>
      <c r="CR8" s="378" t="n">
        <f aca="false">IFERROR(CQ8*(1+INDEX(Inputs!$N$15:$N$25,MATCH('Cash Flows - Outlier'!CR$2,Inputs!$L$15:$L$25))/12),0)</f>
        <v>0</v>
      </c>
      <c r="CS8" s="378" t="n">
        <f aca="false">IFERROR(CR8*(1+INDEX(Inputs!$N$15:$N$25,MATCH('Cash Flows - Outlier'!CS$2,Inputs!$L$15:$L$25))/12),0)</f>
        <v>0</v>
      </c>
      <c r="CT8" s="378" t="n">
        <f aca="false">IFERROR(CS8*(1+INDEX(Inputs!$N$15:$N$25,MATCH('Cash Flows - Outlier'!CT$2,Inputs!$L$15:$L$25))/12),0)</f>
        <v>0</v>
      </c>
      <c r="CU8" s="378" t="n">
        <f aca="false">IFERROR(CT8*(1+INDEX(Inputs!$N$15:$N$25,MATCH('Cash Flows - Outlier'!CU$2,Inputs!$L$15:$L$25))/12),0)</f>
        <v>0</v>
      </c>
      <c r="CV8" s="378" t="n">
        <f aca="false">IFERROR(CU8*(1+INDEX(Inputs!$N$15:$N$25,MATCH('Cash Flows - Outlier'!CV$2,Inputs!$L$15:$L$25))/12),0)</f>
        <v>0</v>
      </c>
      <c r="CW8" s="378" t="n">
        <f aca="false">IFERROR(CV8*(1+INDEX(Inputs!$N$15:$N$25,MATCH('Cash Flows - Outlier'!CW$2,Inputs!$L$15:$L$25))/12),0)</f>
        <v>0</v>
      </c>
      <c r="CX8" s="378" t="n">
        <f aca="false">IFERROR(CW8*(1+INDEX(Inputs!$N$15:$N$25,MATCH('Cash Flows - Outlier'!CX$2,Inputs!$L$15:$L$25))/12),0)</f>
        <v>0</v>
      </c>
      <c r="CY8" s="378" t="n">
        <f aca="false">IFERROR(CX8*(1+INDEX(Inputs!$N$15:$N$25,MATCH('Cash Flows - Outlier'!CY$2,Inputs!$L$15:$L$25))/12),0)</f>
        <v>0</v>
      </c>
      <c r="CZ8" s="378" t="n">
        <f aca="false">IFERROR(CY8*(1+INDEX(Inputs!$N$15:$N$25,MATCH('Cash Flows - Outlier'!CZ$2,Inputs!$L$15:$L$25))/12),0)</f>
        <v>0</v>
      </c>
      <c r="DA8" s="378" t="n">
        <f aca="false">IFERROR(CZ8*(1+INDEX(Inputs!$N$15:$N$25,MATCH('Cash Flows - Outlier'!DA$2,Inputs!$L$15:$L$25))/12),0)</f>
        <v>0</v>
      </c>
      <c r="DB8" s="378" t="n">
        <f aca="false">IFERROR(DA8*(1+INDEX(Inputs!$N$15:$N$25,MATCH('Cash Flows - Outlier'!DB$2,Inputs!$L$15:$L$25))/12),0)</f>
        <v>0</v>
      </c>
      <c r="DC8" s="378" t="n">
        <f aca="false">IFERROR(DB8*(1+INDEX(Inputs!$N$15:$N$25,MATCH('Cash Flows - Outlier'!DC$2,Inputs!$L$15:$L$25))/12),0)</f>
        <v>0</v>
      </c>
      <c r="DD8" s="378" t="n">
        <f aca="false">IFERROR(DC8*(1+INDEX(Inputs!$N$15:$N$25,MATCH('Cash Flows - Outlier'!DD$2,Inputs!$L$15:$L$25))/12),0)</f>
        <v>0</v>
      </c>
      <c r="DE8" s="378" t="n">
        <f aca="false">IFERROR(DD8*(1+INDEX(Inputs!$N$15:$N$25,MATCH('Cash Flows - Outlier'!DE$2,Inputs!$L$15:$L$25))/12),0)</f>
        <v>0</v>
      </c>
      <c r="DF8" s="378" t="n">
        <f aca="false">IFERROR(DE8*(1+INDEX(Inputs!$N$15:$N$25,MATCH('Cash Flows - Outlier'!DF$2,Inputs!$L$15:$L$25))/12),0)</f>
        <v>0</v>
      </c>
      <c r="DG8" s="378" t="n">
        <f aca="false">IFERROR(DF8*(1+INDEX(Inputs!$N$15:$N$25,MATCH('Cash Flows - Outlier'!DG$2,Inputs!$L$15:$L$25))/12),0)</f>
        <v>0</v>
      </c>
      <c r="DH8" s="378" t="n">
        <f aca="false">IFERROR(DG8*(1+INDEX(Inputs!$N$15:$N$25,MATCH('Cash Flows - Outlier'!DH$2,Inputs!$L$15:$L$25))/12),0)</f>
        <v>0</v>
      </c>
      <c r="DI8" s="378" t="n">
        <f aca="false">IFERROR(DH8*(1+INDEX(Inputs!$N$15:$N$25,MATCH('Cash Flows - Outlier'!DI$2,Inputs!$L$15:$L$25))/12),0)</f>
        <v>0</v>
      </c>
      <c r="DJ8" s="378" t="n">
        <f aca="false">IFERROR(DI8*(1+INDEX(Inputs!$N$15:$N$25,MATCH('Cash Flows - Outlier'!DJ$2,Inputs!$L$15:$L$25))/12),0)</f>
        <v>0</v>
      </c>
      <c r="DK8" s="378" t="n">
        <f aca="false">IFERROR(DJ8*(1+INDEX(Inputs!$N$15:$N$25,MATCH('Cash Flows - Outlier'!DK$2,Inputs!$L$15:$L$25))/12),0)</f>
        <v>0</v>
      </c>
      <c r="DL8" s="378" t="n">
        <f aca="false">IFERROR(DK8*(1+INDEX(Inputs!$N$15:$N$25,MATCH('Cash Flows - Outlier'!DL$2,Inputs!$L$15:$L$25))/12),0)</f>
        <v>0</v>
      </c>
      <c r="DM8" s="378" t="n">
        <f aca="false">IFERROR(DL8*(1+INDEX(Inputs!$N$15:$N$25,MATCH('Cash Flows - Outlier'!DM$2,Inputs!$L$15:$L$25))/12),0)</f>
        <v>0</v>
      </c>
      <c r="DN8" s="378" t="n">
        <f aca="false">IFERROR(DM8*(1+INDEX(Inputs!$N$15:$N$25,MATCH('Cash Flows - Outlier'!DN$2,Inputs!$L$15:$L$25))/12),0)</f>
        <v>0</v>
      </c>
      <c r="DO8" s="378" t="n">
        <f aca="false">IFERROR(DN8*(1+INDEX(Inputs!$N$15:$N$25,MATCH('Cash Flows - Outlier'!DO$2,Inputs!$L$15:$L$25))/12),0)</f>
        <v>0</v>
      </c>
      <c r="DP8" s="378" t="n">
        <f aca="false">IFERROR(DO8*(1+INDEX(Inputs!$N$15:$N$25,MATCH('Cash Flows - Outlier'!DP$2,Inputs!$L$15:$L$25))/12),0)</f>
        <v>0</v>
      </c>
      <c r="DQ8" s="378" t="n">
        <f aca="false">IFERROR(DP8*(1+INDEX(Inputs!$N$15:$N$25,MATCH('Cash Flows - Outlier'!DQ$2,Inputs!$L$15:$L$25))/12),0)</f>
        <v>0</v>
      </c>
      <c r="DR8" s="378" t="n">
        <f aca="false">IFERROR(DQ8*(1+INDEX(Inputs!$N$15:$N$25,MATCH('Cash Flows - Outlier'!DR$2,Inputs!$L$15:$L$25))/12),0)</f>
        <v>0</v>
      </c>
      <c r="DS8" s="378" t="n">
        <f aca="false">IFERROR(DR8*(1+INDEX(Inputs!$N$15:$N$25,MATCH('Cash Flows - Outlier'!DS$2,Inputs!$L$15:$L$25))/12),0)</f>
        <v>0</v>
      </c>
      <c r="DT8" s="378" t="n">
        <f aca="false">IFERROR(DS8*(1+INDEX(Inputs!$N$15:$N$25,MATCH('Cash Flows - Outlier'!DT$2,Inputs!$L$15:$L$25))/12),0)</f>
        <v>0</v>
      </c>
      <c r="DU8" s="378" t="n">
        <f aca="false">IFERROR(DT8*(1+INDEX(Inputs!$N$15:$N$25,MATCH('Cash Flows - Outlier'!DU$2,Inputs!$L$15:$L$25))/12),0)</f>
        <v>0</v>
      </c>
      <c r="DV8" s="378" t="n">
        <f aca="false">IFERROR(DU8*(1+INDEX(Inputs!$N$15:$N$25,MATCH('Cash Flows - Outlier'!DV$2,Inputs!$L$15:$L$25))/12),0)</f>
        <v>0</v>
      </c>
      <c r="DW8" s="378" t="n">
        <f aca="false">IFERROR(DV8*(1+INDEX(Inputs!$N$15:$N$25,MATCH('Cash Flows - Outlier'!DW$2,Inputs!$L$15:$L$25))/12),0)</f>
        <v>0</v>
      </c>
      <c r="DX8" s="378" t="n">
        <f aca="false">IFERROR(DW8*(1+INDEX(Inputs!$N$15:$N$25,MATCH('Cash Flows - Outlier'!DX$2,Inputs!$L$15:$L$25))/12),0)</f>
        <v>0</v>
      </c>
      <c r="DY8" s="378" t="n">
        <f aca="false">IFERROR(DX8*(1+INDEX(Inputs!$N$15:$N$25,MATCH('Cash Flows - Outlier'!DY$2,Inputs!$L$15:$L$25))/12),0)</f>
        <v>0</v>
      </c>
      <c r="DZ8" s="378" t="n">
        <f aca="false">IFERROR(DY8*(1+INDEX(Inputs!$N$15:$N$25,MATCH('Cash Flows - Outlier'!DZ$2,Inputs!$L$15:$L$25))/12),0)</f>
        <v>0</v>
      </c>
      <c r="EA8" s="378" t="n">
        <f aca="false">IFERROR(DZ8*(1+INDEX(Inputs!$N$15:$N$25,MATCH('Cash Flows - Outlier'!EA$2,Inputs!$L$15:$L$25))/12),0)</f>
        <v>0</v>
      </c>
      <c r="EB8" s="378" t="n">
        <f aca="false">IFERROR(EA8*(1+INDEX(Inputs!$N$15:$N$25,MATCH('Cash Flows - Outlier'!EB$2,Inputs!$L$15:$L$25))/12),0)</f>
        <v>0</v>
      </c>
      <c r="EC8" s="378" t="n">
        <f aca="false">IFERROR(EB8*(1+INDEX(Inputs!$N$15:$N$25,MATCH('Cash Flows - Outlier'!EC$2,Inputs!$L$15:$L$25))/12),0)</f>
        <v>0</v>
      </c>
      <c r="ED8" s="378" t="n">
        <f aca="false">IFERROR(EC8*(1+INDEX(Inputs!$N$15:$N$25,MATCH('Cash Flows - Outlier'!ED$2,Inputs!$L$15:$L$25))/12),0)</f>
        <v>0</v>
      </c>
      <c r="EE8" s="378" t="n">
        <f aca="false">IFERROR(ED8*(1+INDEX(Inputs!$N$15:$N$25,MATCH('Cash Flows - Outlier'!EE$2,Inputs!$L$15:$L$25))/12),0)</f>
        <v>0</v>
      </c>
      <c r="EF8" s="378" t="n">
        <f aca="false">IFERROR(EE8*(1+INDEX(Inputs!$N$15:$N$25,MATCH('Cash Flows - Outlier'!EF$2,Inputs!$L$15:$L$25))/12),0)</f>
        <v>0</v>
      </c>
      <c r="EG8" s="378" t="n">
        <f aca="false">IFERROR(EF8*(1+INDEX(Inputs!$N$15:$N$25,MATCH('Cash Flows - Outlier'!EG$2,Inputs!$L$15:$L$25))/12),0)</f>
        <v>0</v>
      </c>
      <c r="EH8" s="378" t="n">
        <f aca="false">IFERROR(EG8*(1+INDEX(Inputs!$N$15:$N$25,MATCH('Cash Flows - Outlier'!EH$2,Inputs!$L$15:$L$25))/12),0)</f>
        <v>0</v>
      </c>
      <c r="EI8" s="378" t="n">
        <f aca="false">IFERROR(EH8*(1+INDEX(Inputs!$N$15:$N$25,MATCH('Cash Flows - Outlier'!EI$2,Inputs!$L$15:$L$25))/12),0)</f>
        <v>0</v>
      </c>
      <c r="EJ8" s="378" t="n">
        <f aca="false">IFERROR(EI8*(1+INDEX(Inputs!$N$15:$N$25,MATCH('Cash Flows - Outlier'!EJ$2,Inputs!$L$15:$L$25))/12),0)</f>
        <v>0</v>
      </c>
      <c r="EK8" s="378" t="n">
        <f aca="false">IFERROR(EJ8*(1+INDEX(Inputs!$N$15:$N$25,MATCH('Cash Flows - Outlier'!EK$2,Inputs!$L$15:$L$25))/12),0)</f>
        <v>0</v>
      </c>
      <c r="EL8" s="378" t="n">
        <f aca="false">IFERROR(EK8*(1+INDEX(Inputs!$N$15:$N$25,MATCH('Cash Flows - Outlier'!EL$2,Inputs!$L$15:$L$25))/12),0)</f>
        <v>0</v>
      </c>
      <c r="EM8" s="378" t="n">
        <f aca="false">IFERROR(EL8*(1+INDEX(Inputs!$N$15:$N$25,MATCH('Cash Flows - Outlier'!EM$2,Inputs!$L$15:$L$25))/12),0)</f>
        <v>0</v>
      </c>
      <c r="EN8" s="378" t="n">
        <f aca="false">IFERROR(EM8*(1+INDEX(Inputs!$N$15:$N$25,MATCH('Cash Flows - Outlier'!EN$2,Inputs!$L$15:$L$25))/12),0)</f>
        <v>0</v>
      </c>
      <c r="EO8" s="378" t="n">
        <f aca="false">IFERROR(EN8*(1+INDEX(Inputs!$N$15:$N$25,MATCH('Cash Flows - Outlier'!EO$2,Inputs!$L$15:$L$25))/12),0)</f>
        <v>0</v>
      </c>
      <c r="EP8" s="378" t="n">
        <f aca="false">IFERROR(EO8*(1+INDEX(Inputs!$N$15:$N$25,MATCH('Cash Flows - Outlier'!EP$2,Inputs!$L$15:$L$25))/12),0)</f>
        <v>0</v>
      </c>
      <c r="EQ8" s="378" t="n">
        <f aca="false">IFERROR(EP8*(1+INDEX(Inputs!$N$15:$N$25,MATCH('Cash Flows - Outlier'!EQ$2,Inputs!$L$15:$L$25))/12),0)</f>
        <v>0</v>
      </c>
      <c r="ER8" s="378" t="n">
        <f aca="false">IFERROR(EQ8*(1+INDEX(Inputs!$N$15:$N$25,MATCH('Cash Flows - Outlier'!ER$2,Inputs!$L$15:$L$25))/12),0)</f>
        <v>0</v>
      </c>
      <c r="ES8" s="378" t="n">
        <f aca="false">IFERROR(ER8*(1+INDEX(Inputs!$N$15:$N$25,MATCH('Cash Flows - Outlier'!ES$2,Inputs!$L$15:$L$25))/12),0)</f>
        <v>0</v>
      </c>
      <c r="ET8" s="378" t="n">
        <f aca="false">IFERROR(ES8*(1+INDEX(Inputs!$N$15:$N$25,MATCH('Cash Flows - Outlier'!ET$2,Inputs!$L$15:$L$25))/12),0)</f>
        <v>0</v>
      </c>
      <c r="EU8" s="378" t="n">
        <f aca="false">IFERROR(ET8*(1+INDEX(Inputs!$N$15:$N$25,MATCH('Cash Flows - Outlier'!EU$2,Inputs!$L$15:$L$25))/12),0)</f>
        <v>0</v>
      </c>
      <c r="EV8" s="378" t="n">
        <f aca="false">IFERROR(EU8*(1+INDEX(Inputs!$N$15:$N$25,MATCH('Cash Flows - Outlier'!EV$2,Inputs!$L$15:$L$25))/12),0)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215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193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216</v>
      </c>
      <c r="T12" s="380"/>
      <c r="U12" s="372" t="n">
        <f aca="false">IF(AND(U3&gt;=Inputs!$N$45,'Cash Flows - Outlier'!U3&lt;Inputs!$N$49),Inputs!$N$46,IF(U3=Inputs!$N$49,Inputs!$N$47-SUM('Cash Flows - Outlier'!$T$12:T12),0))</f>
        <v>0</v>
      </c>
      <c r="V12" s="372" t="n">
        <f aca="false">IF(AND(V3&gt;=Inputs!$N$45,'Cash Flows - Outlier'!V3&lt;Inputs!$N$49),Inputs!$N$46,IF(V3=Inputs!$N$49,Inputs!$N$47-SUM('Cash Flows - Outlier'!$T$12:U12),0))</f>
        <v>0</v>
      </c>
      <c r="W12" s="372" t="n">
        <f aca="false">IF(AND(W3&gt;=Inputs!$N$45,'Cash Flows - Outlier'!W3&lt;Inputs!$N$49),Inputs!$N$46,IF(W3=Inputs!$N$49,Inputs!$N$47-SUM('Cash Flows - Outlier'!$T$12:V12),0))</f>
        <v>0</v>
      </c>
      <c r="X12" s="372" t="n">
        <f aca="false">IF(AND(X3&gt;=Inputs!$N$45,'Cash Flows - Outlier'!X3&lt;Inputs!$N$49),Inputs!$N$46,IF(X3=Inputs!$N$49,Inputs!$N$47-SUM('Cash Flows - Outlier'!$T$12:W12),0))</f>
        <v>0</v>
      </c>
      <c r="Y12" s="372" t="n">
        <f aca="false">IF(AND(Y3&gt;=Inputs!$N$45,'Cash Flows - Outlier'!Y3&lt;Inputs!$N$49),Inputs!$N$46,IF(Y3=Inputs!$N$49,Inputs!$N$47-SUM('Cash Flows - Outlier'!$T$12:X12),0))</f>
        <v>0</v>
      </c>
      <c r="Z12" s="372" t="n">
        <f aca="false">IF(AND(Z3&gt;=Inputs!$N$45,'Cash Flows - Outlier'!Z3&lt;Inputs!$N$49),Inputs!$N$46,IF(Z3=Inputs!$N$49,Inputs!$N$47-SUM('Cash Flows - Outlier'!$T$12:Y12),0))</f>
        <v>0</v>
      </c>
      <c r="AA12" s="372" t="n">
        <f aca="false">IF(AND(AA3&gt;=Inputs!$N$45,'Cash Flows - Outlier'!AA3&lt;Inputs!$N$49),Inputs!$N$46,IF(AA3=Inputs!$N$49,Inputs!$N$47-SUM('Cash Flows - Outlier'!$T$12:Z12),0))</f>
        <v>0</v>
      </c>
      <c r="AB12" s="372" t="n">
        <f aca="false">IF(AND(AB3&gt;=Inputs!$N$45,'Cash Flows - Outlier'!AB3&lt;Inputs!$N$49),Inputs!$N$46,IF(AB3=Inputs!$N$49,Inputs!$N$47-SUM('Cash Flows - Outlier'!$T$12:AA12),0))</f>
        <v>0</v>
      </c>
      <c r="AC12" s="372" t="n">
        <f aca="false">IF(AND(AC3&gt;=Inputs!$N$45,'Cash Flows - Outlier'!AC3&lt;Inputs!$N$49),Inputs!$N$46,IF(AC3=Inputs!$N$49,Inputs!$N$47-SUM('Cash Flows - Outlier'!$T$12:AB12),0))</f>
        <v>0</v>
      </c>
      <c r="AD12" s="372" t="n">
        <f aca="false">IF(AND(AD3&gt;=Inputs!$N$45,'Cash Flows - Outlier'!AD3&lt;Inputs!$N$49),Inputs!$N$46,IF(AD3=Inputs!$N$49,Inputs!$N$47-SUM('Cash Flows - Outlier'!$T$12:AC12),0))</f>
        <v>0</v>
      </c>
      <c r="AE12" s="372" t="n">
        <f aca="false">IF(AND(AE3&gt;=Inputs!$N$45,'Cash Flows - Outlier'!AE3&lt;Inputs!$N$49),Inputs!$N$46,IF(AE3=Inputs!$N$49,Inputs!$N$47-SUM('Cash Flows - Outlier'!$T$12:AD12),0))</f>
        <v>0</v>
      </c>
      <c r="AF12" s="372" t="n">
        <f aca="false">IF(AND(AF3&gt;=Inputs!$N$45,'Cash Flows - Outlier'!AF3&lt;Inputs!$N$49),Inputs!$N$46,IF(AF3=Inputs!$N$49,Inputs!$N$47-SUM('Cash Flows - Outlier'!$T$12:AE12),0))</f>
        <v>0</v>
      </c>
      <c r="AG12" s="372" t="n">
        <f aca="false">IF(AND(AG3&gt;=Inputs!$N$45,'Cash Flows - Outlier'!AG3&lt;Inputs!$N$49),Inputs!$N$46,IF(AG3=Inputs!$N$49,Inputs!$N$47-SUM('Cash Flows - Outlier'!$T$12:AF12),0))</f>
        <v>0</v>
      </c>
      <c r="AH12" s="372" t="n">
        <f aca="false">IF(AND(AH3&gt;=Inputs!$N$45,'Cash Flows - Outlier'!AH3&lt;Inputs!$N$49),Inputs!$N$46,IF(AH3=Inputs!$N$49,Inputs!$N$47-SUM('Cash Flows - Outlier'!$T$12:AG12),0))</f>
        <v>0</v>
      </c>
      <c r="AI12" s="372" t="n">
        <f aca="false">IF(AND(AI3&gt;=Inputs!$N$45,'Cash Flows - Outlier'!AI3&lt;Inputs!$N$49),Inputs!$N$46,IF(AI3=Inputs!$N$49,Inputs!$N$47-SUM('Cash Flows - Outlier'!$T$12:AH12),0))</f>
        <v>0</v>
      </c>
      <c r="AJ12" s="372" t="n">
        <f aca="false">IF(AND(AJ3&gt;=Inputs!$N$45,'Cash Flows - Outlier'!AJ3&lt;Inputs!$N$49),Inputs!$N$46,IF(AJ3=Inputs!$N$49,Inputs!$N$47-SUM('Cash Flows - Outlier'!$T$12:AI12),0))</f>
        <v>0</v>
      </c>
      <c r="AK12" s="372" t="n">
        <f aca="false">IF(AND(AK3&gt;=Inputs!$N$45,'Cash Flows - Outlier'!AK3&lt;Inputs!$N$49),Inputs!$N$46,IF(AK3=Inputs!$N$49,Inputs!$N$47-SUM('Cash Flows - Outlier'!$T$12:AJ12),0))</f>
        <v>0</v>
      </c>
      <c r="AL12" s="372" t="n">
        <f aca="false">IF(AND(AL3&gt;=Inputs!$N$45,'Cash Flows - Outlier'!AL3&lt;Inputs!$N$49),Inputs!$N$46,IF(AL3=Inputs!$N$49,Inputs!$N$47-SUM('Cash Flows - Outlier'!$T$12:AK12),0))</f>
        <v>0</v>
      </c>
      <c r="AM12" s="372" t="n">
        <f aca="false">IF(AND(AM3&gt;=Inputs!$N$45,'Cash Flows - Outlier'!AM3&lt;Inputs!$N$49),Inputs!$N$46,IF(AM3=Inputs!$N$49,Inputs!$N$47-SUM('Cash Flows - Outlier'!$T$12:AL12),0))</f>
        <v>0</v>
      </c>
      <c r="AN12" s="372" t="n">
        <f aca="false">IF(AND(AN3&gt;=Inputs!$N$45,'Cash Flows - Outlier'!AN3&lt;Inputs!$N$49),Inputs!$N$46,IF(AN3=Inputs!$N$49,Inputs!$N$47-SUM('Cash Flows - Outlier'!$T$12:AM12),0))</f>
        <v>0</v>
      </c>
      <c r="AO12" s="372" t="n">
        <f aca="false">IF(AND(AO3&gt;=Inputs!$N$45,'Cash Flows - Outlier'!AO3&lt;Inputs!$N$49),Inputs!$N$46,IF(AO3=Inputs!$N$49,Inputs!$N$47-SUM('Cash Flows - Outlier'!$T$12:AN12),0))</f>
        <v>0</v>
      </c>
      <c r="AP12" s="372" t="n">
        <f aca="false">IF(AND(AP3&gt;=Inputs!$N$45,'Cash Flows - Outlier'!AP3&lt;Inputs!$N$49),Inputs!$N$46,IF(AP3=Inputs!$N$49,Inputs!$N$47-SUM('Cash Flows - Outlier'!$T$12:AO12),0))</f>
        <v>0</v>
      </c>
      <c r="AQ12" s="372" t="n">
        <f aca="false">IF(AND(AQ3&gt;=Inputs!$N$45,'Cash Flows - Outlier'!AQ3&lt;Inputs!$N$49),Inputs!$N$46,IF(AQ3=Inputs!$N$49,Inputs!$N$47-SUM('Cash Flows - Outlier'!$T$12:AP12),0))</f>
        <v>0</v>
      </c>
      <c r="AR12" s="372" t="n">
        <f aca="false">IF(AND(AR3&gt;=Inputs!$N$45,'Cash Flows - Outlier'!AR3&lt;Inputs!$N$49),Inputs!$N$46,IF(AR3=Inputs!$N$49,Inputs!$N$47-SUM('Cash Flows - Outlier'!$T$12:AQ12),0))</f>
        <v>0</v>
      </c>
      <c r="AS12" s="372" t="n">
        <f aca="false">IF(AND(AS3&gt;=Inputs!$N$45,'Cash Flows - Outlier'!AS3&lt;Inputs!$N$49),Inputs!$N$46,IF(AS3=Inputs!$N$49,Inputs!$N$47-SUM('Cash Flows - Outlier'!$T$12:AR12),0))</f>
        <v>0</v>
      </c>
      <c r="AT12" s="372" t="n">
        <f aca="false">IF(AND(AT3&gt;=Inputs!$N$45,'Cash Flows - Outlier'!AT3&lt;Inputs!$N$49),Inputs!$N$46,IF(AT3=Inputs!$N$49,Inputs!$N$47-SUM('Cash Flows - Outlier'!$T$12:AS12),0))</f>
        <v>0</v>
      </c>
      <c r="AU12" s="372" t="n">
        <f aca="false">IF(AND(AU3&gt;=Inputs!$N$45,'Cash Flows - Outlier'!AU3&lt;Inputs!$N$49),Inputs!$N$46,IF(AU3=Inputs!$N$49,Inputs!$N$47-SUM('Cash Flows - Outlier'!$T$12:AT12),0))</f>
        <v>0</v>
      </c>
      <c r="AV12" s="372" t="n">
        <f aca="false">IF(AND(AV3&gt;=Inputs!$N$45,'Cash Flows - Outlier'!AV3&lt;Inputs!$N$49),Inputs!$N$46,IF(AV3=Inputs!$N$49,Inputs!$N$47-SUM('Cash Flows - Outlier'!$T$12:AU12),0))</f>
        <v>0</v>
      </c>
      <c r="AW12" s="372" t="n">
        <f aca="false">IF(AND(AW3&gt;=Inputs!$N$45,'Cash Flows - Outlier'!AW3&lt;Inputs!$N$49),Inputs!$N$46,IF(AW3=Inputs!$N$49,Inputs!$N$47-SUM('Cash Flows - Outlier'!$T$12:AV12),0))</f>
        <v>0</v>
      </c>
      <c r="AX12" s="372" t="n">
        <f aca="false">IF(AND(AX3&gt;=Inputs!$N$45,'Cash Flows - Outlier'!AX3&lt;Inputs!$N$49),Inputs!$N$46,IF(AX3=Inputs!$N$49,Inputs!$N$47-SUM('Cash Flows - Outlier'!$T$12:AW12),0))</f>
        <v>0</v>
      </c>
      <c r="AY12" s="372" t="n">
        <f aca="false">IF(AND(AY3&gt;=Inputs!$N$45,'Cash Flows - Outlier'!AY3&lt;Inputs!$N$49),Inputs!$N$46,IF(AY3=Inputs!$N$49,Inputs!$N$47-SUM('Cash Flows - Outlier'!$T$12:AX12),0))</f>
        <v>0</v>
      </c>
      <c r="AZ12" s="372" t="n">
        <f aca="false">IF(AND(AZ3&gt;=Inputs!$N$45,'Cash Flows - Outlier'!AZ3&lt;Inputs!$N$49),Inputs!$N$46,IF(AZ3=Inputs!$N$49,Inputs!$N$47-SUM('Cash Flows - Outlier'!$T$12:AY12),0))</f>
        <v>0</v>
      </c>
      <c r="BA12" s="372" t="n">
        <f aca="false">IF(AND(BA3&gt;=Inputs!$N$45,'Cash Flows - Outlier'!BA3&lt;Inputs!$N$49),Inputs!$N$46,IF(BA3=Inputs!$N$49,Inputs!$N$47-SUM('Cash Flows - Outlier'!$T$12:AZ12),0))</f>
        <v>0</v>
      </c>
      <c r="BB12" s="372" t="n">
        <f aca="false">IF(AND(BB3&gt;=Inputs!$N$45,'Cash Flows - Outlier'!BB3&lt;Inputs!$N$49),Inputs!$N$46,IF(BB3=Inputs!$N$49,Inputs!$N$47-SUM('Cash Flows - Outlier'!$T$12:BA12),0))</f>
        <v>0</v>
      </c>
      <c r="BC12" s="372" t="n">
        <f aca="false">IF(AND(BC3&gt;=Inputs!$N$45,'Cash Flows - Outlier'!BC3&lt;Inputs!$N$49),Inputs!$N$46,IF(BC3=Inputs!$N$49,Inputs!$N$47-SUM('Cash Flows - Outlier'!$T$12:BB12),0))</f>
        <v>0</v>
      </c>
      <c r="BD12" s="372" t="n">
        <f aca="false">IF(AND(BD3&gt;=Inputs!$N$45,'Cash Flows - Outlier'!BD3&lt;Inputs!$N$49),Inputs!$N$46,IF(BD3=Inputs!$N$49,Inputs!$N$47-SUM('Cash Flows - Outlier'!$T$12:BC12),0))</f>
        <v>0</v>
      </c>
      <c r="BE12" s="372" t="n">
        <f aca="false">IF(AND(BE3&gt;=Inputs!$N$45,'Cash Flows - Outlier'!BE3&lt;Inputs!$N$49),Inputs!$N$46,IF(BE3=Inputs!$N$49,Inputs!$N$47-SUM('Cash Flows - Outlier'!$T$12:BD12),0))</f>
        <v>0</v>
      </c>
      <c r="BF12" s="372" t="n">
        <f aca="false">IF(AND(BF3&gt;=Inputs!$N$45,'Cash Flows - Outlier'!BF3&lt;Inputs!$N$49),Inputs!$N$46,IF(BF3=Inputs!$N$49,Inputs!$N$47-SUM('Cash Flows - Outlier'!$T$12:BE12),0))</f>
        <v>0</v>
      </c>
      <c r="BG12" s="372" t="n">
        <f aca="false">IF(AND(BG3&gt;=Inputs!$N$45,'Cash Flows - Outlier'!BG3&lt;Inputs!$N$49),Inputs!$N$46,IF(BG3=Inputs!$N$49,Inputs!$N$47-SUM('Cash Flows - Outlier'!$T$12:BF12),0))</f>
        <v>0</v>
      </c>
      <c r="BH12" s="372" t="n">
        <f aca="false">IF(AND(BH3&gt;=Inputs!$N$45,'Cash Flows - Outlier'!BH3&lt;Inputs!$N$49),Inputs!$N$46,IF(BH3=Inputs!$N$49,Inputs!$N$47-SUM('Cash Flows - Outlier'!$T$12:BG12),0))</f>
        <v>0</v>
      </c>
      <c r="BI12" s="372" t="n">
        <f aca="false">IF(AND(BI3&gt;=Inputs!$N$45,'Cash Flows - Outlier'!BI3&lt;Inputs!$N$49),Inputs!$N$46,IF(BI3=Inputs!$N$49,Inputs!$N$47-SUM('Cash Flows - Outlier'!$T$12:BH12),0))</f>
        <v>0</v>
      </c>
      <c r="BJ12" s="372" t="n">
        <f aca="false">IF(AND(BJ3&gt;=Inputs!$N$45,'Cash Flows - Outlier'!BJ3&lt;Inputs!$N$49),Inputs!$N$46,IF(BJ3=Inputs!$N$49,Inputs!$N$47-SUM('Cash Flows - Outlier'!$T$12:BI12),0))</f>
        <v>0</v>
      </c>
      <c r="BK12" s="372" t="n">
        <f aca="false">IF(AND(BK3&gt;=Inputs!$N$45,'Cash Flows - Outlier'!BK3&lt;Inputs!$N$49),Inputs!$N$46,IF(BK3=Inputs!$N$49,Inputs!$N$47-SUM('Cash Flows - Outlier'!$T$12:BJ12),0))</f>
        <v>0</v>
      </c>
      <c r="BL12" s="372" t="n">
        <f aca="false">IF(AND(BL3&gt;=Inputs!$N$45,'Cash Flows - Outlier'!BL3&lt;Inputs!$N$49),Inputs!$N$46,IF(BL3=Inputs!$N$49,Inputs!$N$47-SUM('Cash Flows - Outlier'!$T$12:BK12),0))</f>
        <v>0</v>
      </c>
      <c r="BM12" s="372" t="n">
        <f aca="false">IF(AND(BM3&gt;=Inputs!$N$45,'Cash Flows - Outlier'!BM3&lt;Inputs!$N$49),Inputs!$N$46,IF(BM3=Inputs!$N$49,Inputs!$N$47-SUM('Cash Flows - Outlier'!$T$12:BL12),0))</f>
        <v>0</v>
      </c>
      <c r="BN12" s="372" t="n">
        <f aca="false">IF(AND(BN3&gt;=Inputs!$N$45,'Cash Flows - Outlier'!BN3&lt;Inputs!$N$49),Inputs!$N$46,IF(BN3=Inputs!$N$49,Inputs!$N$47-SUM('Cash Flows - Outlier'!$T$12:BM12),0))</f>
        <v>0</v>
      </c>
      <c r="BO12" s="372" t="n">
        <f aca="false">IF(AND(BO3&gt;=Inputs!$N$45,'Cash Flows - Outlier'!BO3&lt;Inputs!$N$49),Inputs!$N$46,IF(BO3=Inputs!$N$49,Inputs!$N$47-SUM('Cash Flows - Outlier'!$T$12:BN12),0))</f>
        <v>0</v>
      </c>
      <c r="BP12" s="372" t="n">
        <f aca="false">IF(AND(BP3&gt;=Inputs!$N$45,'Cash Flows - Outlier'!BP3&lt;Inputs!$N$49),Inputs!$N$46,IF(BP3=Inputs!$N$49,Inputs!$N$47-SUM('Cash Flows - Outlier'!$T$12:BO12),0))</f>
        <v>0</v>
      </c>
      <c r="BQ12" s="372" t="n">
        <f aca="false">IF(AND(BQ3&gt;=Inputs!$N$45,'Cash Flows - Outlier'!BQ3&lt;Inputs!$N$49),Inputs!$N$46,IF(BQ3=Inputs!$N$49,Inputs!$N$47-SUM('Cash Flows - Outlier'!$T$12:BP12),0))</f>
        <v>0</v>
      </c>
      <c r="BR12" s="372" t="n">
        <f aca="false">IF(AND(BR3&gt;=Inputs!$N$45,'Cash Flows - Outlier'!BR3&lt;Inputs!$N$49),Inputs!$N$46,IF(BR3=Inputs!$N$49,Inputs!$N$47-SUM('Cash Flows - Outlier'!$T$12:BQ12),0))</f>
        <v>0</v>
      </c>
      <c r="BS12" s="372" t="n">
        <f aca="false">IF(AND(BS3&gt;=Inputs!$N$45,'Cash Flows - Outlier'!BS3&lt;Inputs!$N$49),Inputs!$N$46,IF(BS3=Inputs!$N$49,Inputs!$N$47-SUM('Cash Flows - Outlier'!$T$12:BR12),0))</f>
        <v>0</v>
      </c>
      <c r="BT12" s="372" t="n">
        <f aca="false">IF(AND(BT3&gt;=Inputs!$N$45,'Cash Flows - Outlier'!BT3&lt;Inputs!$N$49),Inputs!$N$46,IF(BT3=Inputs!$N$49,Inputs!$N$47-SUM('Cash Flows - Outlier'!$T$12:BS12),0))</f>
        <v>0</v>
      </c>
      <c r="BU12" s="372" t="n">
        <f aca="false">IF(AND(BU3&gt;=Inputs!$N$45,'Cash Flows - Outlier'!BU3&lt;Inputs!$N$49),Inputs!$N$46,IF(BU3=Inputs!$N$49,Inputs!$N$47-SUM('Cash Flows - Outlier'!$T$12:BT12),0))</f>
        <v>0</v>
      </c>
      <c r="BV12" s="372" t="n">
        <f aca="false">IF(AND(BV3&gt;=Inputs!$N$45,'Cash Flows - Outlier'!BV3&lt;Inputs!$N$49),Inputs!$N$46,IF(BV3=Inputs!$N$49,Inputs!$N$47-SUM('Cash Flows - Outlier'!$T$12:BU12),0))</f>
        <v>0</v>
      </c>
      <c r="BW12" s="372" t="n">
        <f aca="false">IF(AND(BW3&gt;=Inputs!$N$45,'Cash Flows - Outlier'!BW3&lt;Inputs!$N$49),Inputs!$N$46,IF(BW3=Inputs!$N$49,Inputs!$N$47-SUM('Cash Flows - Outlier'!$T$12:BV12),0))</f>
        <v>0</v>
      </c>
      <c r="BX12" s="372" t="n">
        <f aca="false">IF(AND(BX3&gt;=Inputs!$N$45,'Cash Flows - Outlier'!BX3&lt;Inputs!$N$49),Inputs!$N$46,IF(BX3=Inputs!$N$49,Inputs!$N$47-SUM('Cash Flows - Outlier'!$T$12:BW12),0))</f>
        <v>0</v>
      </c>
      <c r="BY12" s="372" t="n">
        <f aca="false">IF(AND(BY3&gt;=Inputs!$N$45,'Cash Flows - Outlier'!BY3&lt;Inputs!$N$49),Inputs!$N$46,IF(BY3=Inputs!$N$49,Inputs!$N$47-SUM('Cash Flows - Outlier'!$T$12:BX12),0))</f>
        <v>0</v>
      </c>
      <c r="BZ12" s="372" t="n">
        <f aca="false">IF(AND(BZ3&gt;=Inputs!$N$45,'Cash Flows - Outlier'!BZ3&lt;Inputs!$N$49),Inputs!$N$46,IF(BZ3=Inputs!$N$49,Inputs!$N$47-SUM('Cash Flows - Outlier'!$T$12:BY12),0))</f>
        <v>0</v>
      </c>
      <c r="CA12" s="372" t="n">
        <f aca="false">IF(AND(CA3&gt;=Inputs!$N$45,'Cash Flows - Outlier'!CA3&lt;Inputs!$N$49),Inputs!$N$46,IF(CA3=Inputs!$N$49,Inputs!$N$47-SUM('Cash Flows - Outlier'!$T$12:BZ12),0))</f>
        <v>0</v>
      </c>
      <c r="CB12" s="372" t="n">
        <f aca="false">IF(AND(CB3&gt;=Inputs!$N$45,'Cash Flows - Outlier'!CB3&lt;Inputs!$N$49),Inputs!$N$46,IF(CB3=Inputs!$N$49,Inputs!$N$47-SUM('Cash Flows - Outlier'!$T$12:CA12),0))</f>
        <v>0</v>
      </c>
      <c r="CC12" s="372" t="n">
        <f aca="false">IF(AND(CC3&gt;=Inputs!$N$45,'Cash Flows - Outlier'!CC3&lt;Inputs!$N$49),Inputs!$N$46,IF(CC3=Inputs!$N$49,Inputs!$N$47-SUM('Cash Flows - Outlier'!$T$12:CB12),0))</f>
        <v>0</v>
      </c>
      <c r="CD12" s="372" t="n">
        <f aca="false">IF(AND(CD3&gt;=Inputs!$N$45,'Cash Flows - Outlier'!CD3&lt;Inputs!$N$49),Inputs!$N$46,IF(CD3=Inputs!$N$49,Inputs!$N$47-SUM('Cash Flows - Outlier'!$T$12:CC12),0))</f>
        <v>0</v>
      </c>
      <c r="CE12" s="372" t="n">
        <f aca="false">IF(AND(CE3&gt;=Inputs!$N$45,'Cash Flows - Outlier'!CE3&lt;Inputs!$N$49),Inputs!$N$46,IF(CE3=Inputs!$N$49,Inputs!$N$47-SUM('Cash Flows - Outlier'!$T$12:CD12),0))</f>
        <v>0</v>
      </c>
      <c r="CF12" s="372" t="n">
        <f aca="false">IF(AND(CF3&gt;=Inputs!$N$45,'Cash Flows - Outlier'!CF3&lt;Inputs!$N$49),Inputs!$N$46,IF(CF3=Inputs!$N$49,Inputs!$N$47-SUM('Cash Flows - Outlier'!$T$12:CE12),0))</f>
        <v>0</v>
      </c>
      <c r="CG12" s="372" t="n">
        <f aca="false">IF(AND(CG3&gt;=Inputs!$N$45,'Cash Flows - Outlier'!CG3&lt;Inputs!$N$49),Inputs!$N$46,IF(CG3=Inputs!$N$49,Inputs!$N$47-SUM('Cash Flows - Outlier'!$T$12:CF12),0))</f>
        <v>0</v>
      </c>
      <c r="CH12" s="372" t="n">
        <f aca="false">IF(AND(CH3&gt;=Inputs!$N$45,'Cash Flows - Outlier'!CH3&lt;Inputs!$N$49),Inputs!$N$46,IF(CH3=Inputs!$N$49,Inputs!$N$47-SUM('Cash Flows - Outlier'!$T$12:CG12),0))</f>
        <v>0</v>
      </c>
      <c r="CI12" s="372" t="n">
        <f aca="false">IF(AND(CI3&gt;=Inputs!$N$45,'Cash Flows - Outlier'!CI3&lt;Inputs!$N$49),Inputs!$N$46,IF(CI3=Inputs!$N$49,Inputs!$N$47-SUM('Cash Flows - Outlier'!$T$12:CH12),0))</f>
        <v>0</v>
      </c>
      <c r="CJ12" s="372" t="n">
        <f aca="false">IF(AND(CJ3&gt;=Inputs!$N$45,'Cash Flows - Outlier'!CJ3&lt;Inputs!$N$49),Inputs!$N$46,IF(CJ3=Inputs!$N$49,Inputs!$N$47-SUM('Cash Flows - Outlier'!$T$12:CI12),0))</f>
        <v>0</v>
      </c>
      <c r="CK12" s="372" t="n">
        <f aca="false">IF(AND(CK3&gt;=Inputs!$N$45,'Cash Flows - Outlier'!CK3&lt;Inputs!$N$49),Inputs!$N$46,IF(CK3=Inputs!$N$49,Inputs!$N$47-SUM('Cash Flows - Outlier'!$T$12:CJ12),0))</f>
        <v>0</v>
      </c>
      <c r="CL12" s="372" t="n">
        <f aca="false">IF(AND(CL3&gt;=Inputs!$N$45,'Cash Flows - Outlier'!CL3&lt;Inputs!$N$49),Inputs!$N$46,IF(CL3=Inputs!$N$49,Inputs!$N$47-SUM('Cash Flows - Outlier'!$T$12:CK12),0))</f>
        <v>0</v>
      </c>
      <c r="CM12" s="372" t="n">
        <f aca="false">IF(AND(CM3&gt;=Inputs!$N$45,'Cash Flows - Outlier'!CM3&lt;Inputs!$N$49),Inputs!$N$46,IF(CM3=Inputs!$N$49,Inputs!$N$47-SUM('Cash Flows - Outlier'!$T$12:CL12),0))</f>
        <v>0</v>
      </c>
      <c r="CN12" s="372" t="n">
        <f aca="false">IF(AND(CN3&gt;=Inputs!$N$45,'Cash Flows - Outlier'!CN3&lt;Inputs!$N$49),Inputs!$N$46,IF(CN3=Inputs!$N$49,Inputs!$N$47-SUM('Cash Flows - Outlier'!$T$12:CM12),0))</f>
        <v>0</v>
      </c>
      <c r="CO12" s="372" t="n">
        <f aca="false">IF(AND(CO3&gt;=Inputs!$N$45,'Cash Flows - Outlier'!CO3&lt;Inputs!$N$49),Inputs!$N$46,IF(CO3=Inputs!$N$49,Inputs!$N$47-SUM('Cash Flows - Outlier'!$T$12:CN12),0))</f>
        <v>0</v>
      </c>
      <c r="CP12" s="372" t="n">
        <f aca="false">IF(AND(CP3&gt;=Inputs!$N$45,'Cash Flows - Outlier'!CP3&lt;Inputs!$N$49),Inputs!$N$46,IF(CP3=Inputs!$N$49,Inputs!$N$47-SUM('Cash Flows - Outlier'!$T$12:CO12),0))</f>
        <v>0</v>
      </c>
      <c r="CQ12" s="372" t="n">
        <f aca="false">IF(AND(CQ3&gt;=Inputs!$N$45,'Cash Flows - Outlier'!CQ3&lt;Inputs!$N$49),Inputs!$N$46,IF(CQ3=Inputs!$N$49,Inputs!$N$47-SUM('Cash Flows - Outlier'!$T$12:CP12),0))</f>
        <v>0</v>
      </c>
      <c r="CR12" s="372" t="n">
        <f aca="false">IF(AND(CR3&gt;=Inputs!$N$45,'Cash Flows - Outlier'!CR3&lt;Inputs!$N$49),Inputs!$N$46,IF(CR3=Inputs!$N$49,Inputs!$N$47-SUM('Cash Flows - Outlier'!$T$12:CQ12),0))</f>
        <v>0</v>
      </c>
      <c r="CS12" s="372" t="n">
        <f aca="false">IF(AND(CS3&gt;=Inputs!$N$45,'Cash Flows - Outlier'!CS3&lt;Inputs!$N$49),Inputs!$N$46,IF(CS3=Inputs!$N$49,Inputs!$N$47-SUM('Cash Flows - Outlier'!$T$12:CR12),0))</f>
        <v>0</v>
      </c>
      <c r="CT12" s="372" t="n">
        <f aca="false">IF(AND(CT3&gt;=Inputs!$N$45,'Cash Flows - Outlier'!CT3&lt;Inputs!$N$49),Inputs!$N$46,IF(CT3=Inputs!$N$49,Inputs!$N$47-SUM('Cash Flows - Outlier'!$T$12:CS12),0))</f>
        <v>0</v>
      </c>
      <c r="CU12" s="372" t="n">
        <f aca="false">IF(AND(CU3&gt;=Inputs!$N$45,'Cash Flows - Outlier'!CU3&lt;Inputs!$N$49),Inputs!$N$46,IF(CU3=Inputs!$N$49,Inputs!$N$47-SUM('Cash Flows - Outlier'!$T$12:CT12),0))</f>
        <v>0</v>
      </c>
      <c r="CV12" s="372" t="n">
        <f aca="false">IF(AND(CV3&gt;=Inputs!$N$45,'Cash Flows - Outlier'!CV3&lt;Inputs!$N$49),Inputs!$N$46,IF(CV3=Inputs!$N$49,Inputs!$N$47-SUM('Cash Flows - Outlier'!$T$12:CU12),0))</f>
        <v>0</v>
      </c>
      <c r="CW12" s="372" t="n">
        <f aca="false">IF(AND(CW3&gt;=Inputs!$N$45,'Cash Flows - Outlier'!CW3&lt;Inputs!$N$49),Inputs!$N$46,IF(CW3=Inputs!$N$49,Inputs!$N$47-SUM('Cash Flows - Outlier'!$T$12:CV12),0))</f>
        <v>0</v>
      </c>
      <c r="CX12" s="372" t="n">
        <f aca="false">IF(AND(CX3&gt;=Inputs!$N$45,'Cash Flows - Outlier'!CX3&lt;Inputs!$N$49),Inputs!$N$46,IF(CX3=Inputs!$N$49,Inputs!$N$47-SUM('Cash Flows - Outlier'!$T$12:CW12),0))</f>
        <v>0</v>
      </c>
      <c r="CY12" s="372" t="n">
        <f aca="false">IF(AND(CY3&gt;=Inputs!$N$45,'Cash Flows - Outlier'!CY3&lt;Inputs!$N$49),Inputs!$N$46,IF(CY3=Inputs!$N$49,Inputs!$N$47-SUM('Cash Flows - Outlier'!$T$12:CX12),0))</f>
        <v>0</v>
      </c>
      <c r="CZ12" s="372" t="n">
        <f aca="false">IF(AND(CZ3&gt;=Inputs!$N$45,'Cash Flows - Outlier'!CZ3&lt;Inputs!$N$49),Inputs!$N$46,IF(CZ3=Inputs!$N$49,Inputs!$N$47-SUM('Cash Flows - Outlier'!$T$12:CY12),0))</f>
        <v>0</v>
      </c>
      <c r="DA12" s="372" t="n">
        <f aca="false">IF(AND(DA3&gt;=Inputs!$N$45,'Cash Flows - Outlier'!DA3&lt;Inputs!$N$49),Inputs!$N$46,IF(DA3=Inputs!$N$49,Inputs!$N$47-SUM('Cash Flows - Outlier'!$T$12:CZ12),0))</f>
        <v>0</v>
      </c>
      <c r="DB12" s="372" t="n">
        <f aca="false">IF(AND(DB3&gt;=Inputs!$N$45,'Cash Flows - Outlier'!DB3&lt;Inputs!$N$49),Inputs!$N$46,IF(DB3=Inputs!$N$49,Inputs!$N$47-SUM('Cash Flows - Outlier'!$T$12:DA12),0))</f>
        <v>0</v>
      </c>
      <c r="DC12" s="372" t="n">
        <f aca="false">IF(AND(DC3&gt;=Inputs!$N$45,'Cash Flows - Outlier'!DC3&lt;Inputs!$N$49),Inputs!$N$46,IF(DC3=Inputs!$N$49,Inputs!$N$47-SUM('Cash Flows - Outlier'!$T$12:DB12),0))</f>
        <v>0</v>
      </c>
      <c r="DD12" s="372" t="n">
        <f aca="false">IF(AND(DD3&gt;=Inputs!$N$45,'Cash Flows - Outlier'!DD3&lt;Inputs!$N$49),Inputs!$N$46,IF(DD3=Inputs!$N$49,Inputs!$N$47-SUM('Cash Flows - Outlier'!$T$12:DC12),0))</f>
        <v>0</v>
      </c>
      <c r="DE12" s="372" t="n">
        <f aca="false">IF(AND(DE3&gt;=Inputs!$N$45,'Cash Flows - Outlier'!DE3&lt;Inputs!$N$49),Inputs!$N$46,IF(DE3=Inputs!$N$49,Inputs!$N$47-SUM('Cash Flows - Outlier'!$T$12:DD12),0))</f>
        <v>0</v>
      </c>
      <c r="DF12" s="372" t="n">
        <f aca="false">IF(AND(DF3&gt;=Inputs!$N$45,'Cash Flows - Outlier'!DF3&lt;Inputs!$N$49),Inputs!$N$46,IF(DF3=Inputs!$N$49,Inputs!$N$47-SUM('Cash Flows - Outlier'!$T$12:DE12),0))</f>
        <v>0</v>
      </c>
      <c r="DG12" s="372" t="n">
        <f aca="false">IF(AND(DG3&gt;=Inputs!$N$45,'Cash Flows - Outlier'!DG3&lt;Inputs!$N$49),Inputs!$N$46,IF(DG3=Inputs!$N$49,Inputs!$N$47-SUM('Cash Flows - Outlier'!$T$12:DF12),0))</f>
        <v>0</v>
      </c>
      <c r="DH12" s="372" t="n">
        <f aca="false">IF(AND(DH3&gt;=Inputs!$N$45,'Cash Flows - Outlier'!DH3&lt;Inputs!$N$49),Inputs!$N$46,IF(DH3=Inputs!$N$49,Inputs!$N$47-SUM('Cash Flows - Outlier'!$T$12:DG12),0))</f>
        <v>0</v>
      </c>
      <c r="DI12" s="372" t="n">
        <f aca="false">IF(AND(DI3&gt;=Inputs!$N$45,'Cash Flows - Outlier'!DI3&lt;Inputs!$N$49),Inputs!$N$46,IF(DI3=Inputs!$N$49,Inputs!$N$47-SUM('Cash Flows - Outlier'!$T$12:DH12),0))</f>
        <v>0</v>
      </c>
      <c r="DJ12" s="372" t="n">
        <f aca="false">IF(AND(DJ3&gt;=Inputs!$N$45,'Cash Flows - Outlier'!DJ3&lt;Inputs!$N$49),Inputs!$N$46,IF(DJ3=Inputs!$N$49,Inputs!$N$47-SUM('Cash Flows - Outlier'!$T$12:DI12),0))</f>
        <v>0</v>
      </c>
      <c r="DK12" s="372" t="n">
        <f aca="false">IF(AND(DK3&gt;=Inputs!$N$45,'Cash Flows - Outlier'!DK3&lt;Inputs!$N$49),Inputs!$N$46,IF(DK3=Inputs!$N$49,Inputs!$N$47-SUM('Cash Flows - Outlier'!$T$12:DJ12),0))</f>
        <v>0</v>
      </c>
      <c r="DL12" s="372" t="n">
        <f aca="false">IF(AND(DL3&gt;=Inputs!$N$45,'Cash Flows - Outlier'!DL3&lt;Inputs!$N$49),Inputs!$N$46,IF(DL3=Inputs!$N$49,Inputs!$N$47-SUM('Cash Flows - Outlier'!$T$12:DK12),0))</f>
        <v>0</v>
      </c>
      <c r="DM12" s="372" t="n">
        <f aca="false">IF(AND(DM3&gt;=Inputs!$N$45,'Cash Flows - Outlier'!DM3&lt;Inputs!$N$49),Inputs!$N$46,IF(DM3=Inputs!$N$49,Inputs!$N$47-SUM('Cash Flows - Outlier'!$T$12:DL12),0))</f>
        <v>0</v>
      </c>
      <c r="DN12" s="372" t="n">
        <f aca="false">IF(AND(DN3&gt;=Inputs!$N$45,'Cash Flows - Outlier'!DN3&lt;Inputs!$N$49),Inputs!$N$46,IF(DN3=Inputs!$N$49,Inputs!$N$47-SUM('Cash Flows - Outlier'!$T$12:DM12),0))</f>
        <v>0</v>
      </c>
      <c r="DO12" s="372" t="n">
        <f aca="false">IF(AND(DO3&gt;=Inputs!$N$45,'Cash Flows - Outlier'!DO3&lt;Inputs!$N$49),Inputs!$N$46,IF(DO3=Inputs!$N$49,Inputs!$N$47-SUM('Cash Flows - Outlier'!$T$12:DN12),0))</f>
        <v>0</v>
      </c>
      <c r="DP12" s="372" t="n">
        <f aca="false">IF(AND(DP3&gt;=Inputs!$N$45,'Cash Flows - Outlier'!DP3&lt;Inputs!$N$49),Inputs!$N$46,IF(DP3=Inputs!$N$49,Inputs!$N$47-SUM('Cash Flows - Outlier'!$T$12:DO12),0))</f>
        <v>0</v>
      </c>
      <c r="DQ12" s="372" t="n">
        <f aca="false">IF(AND(DQ3&gt;=Inputs!$N$45,'Cash Flows - Outlier'!DQ3&lt;Inputs!$N$49),Inputs!$N$46,IF(DQ3=Inputs!$N$49,Inputs!$N$47-SUM('Cash Flows - Outlier'!$T$12:DP12),0))</f>
        <v>0</v>
      </c>
      <c r="DR12" s="372" t="n">
        <f aca="false">IF(AND(DR3&gt;=Inputs!$N$45,'Cash Flows - Outlier'!DR3&lt;Inputs!$N$49),Inputs!$N$46,IF(DR3=Inputs!$N$49,Inputs!$N$47-SUM('Cash Flows - Outlier'!$T$12:DQ12),0))</f>
        <v>0</v>
      </c>
      <c r="DS12" s="372" t="n">
        <f aca="false">IF(AND(DS3&gt;=Inputs!$N$45,'Cash Flows - Outlier'!DS3&lt;Inputs!$N$49),Inputs!$N$46,IF(DS3=Inputs!$N$49,Inputs!$N$47-SUM('Cash Flows - Outlier'!$T$12:DR12),0))</f>
        <v>0</v>
      </c>
      <c r="DT12" s="372" t="n">
        <f aca="false">IF(AND(DT3&gt;=Inputs!$N$45,'Cash Flows - Outlier'!DT3&lt;Inputs!$N$49),Inputs!$N$46,IF(DT3=Inputs!$N$49,Inputs!$N$47-SUM('Cash Flows - Outlier'!$T$12:DS12),0))</f>
        <v>0</v>
      </c>
      <c r="DU12" s="372" t="n">
        <f aca="false">IF(AND(DU3&gt;=Inputs!$N$45,'Cash Flows - Outlier'!DU3&lt;Inputs!$N$49),Inputs!$N$46,IF(DU3=Inputs!$N$49,Inputs!$N$47-SUM('Cash Flows - Outlier'!$T$12:DT12),0))</f>
        <v>0</v>
      </c>
      <c r="DV12" s="372" t="n">
        <f aca="false">IF(AND(DV3&gt;=Inputs!$N$45,'Cash Flows - Outlier'!DV3&lt;Inputs!$N$49),Inputs!$N$46,IF(DV3=Inputs!$N$49,Inputs!$N$47-SUM('Cash Flows - Outlier'!$T$12:DU12),0))</f>
        <v>0</v>
      </c>
      <c r="DW12" s="372" t="n">
        <f aca="false">IF(AND(DW3&gt;=Inputs!$N$45,'Cash Flows - Outlier'!DW3&lt;Inputs!$N$49),Inputs!$N$46,IF(DW3=Inputs!$N$49,Inputs!$N$47-SUM('Cash Flows - Outlier'!$T$12:DV12),0))</f>
        <v>0</v>
      </c>
      <c r="DX12" s="372" t="n">
        <f aca="false">IF(AND(DX3&gt;=Inputs!$N$45,'Cash Flows - Outlier'!DX3&lt;Inputs!$N$49),Inputs!$N$46,IF(DX3=Inputs!$N$49,Inputs!$N$47-SUM('Cash Flows - Outlier'!$T$12:DW12),0))</f>
        <v>0</v>
      </c>
      <c r="DY12" s="372" t="n">
        <f aca="false">IF(AND(DY3&gt;=Inputs!$N$45,'Cash Flows - Outlier'!DY3&lt;Inputs!$N$49),Inputs!$N$46,IF(DY3=Inputs!$N$49,Inputs!$N$47-SUM('Cash Flows - Outlier'!$T$12:DX12),0))</f>
        <v>0</v>
      </c>
      <c r="DZ12" s="372" t="n">
        <f aca="false">IF(AND(DZ3&gt;=Inputs!$N$45,'Cash Flows - Outlier'!DZ3&lt;Inputs!$N$49),Inputs!$N$46,IF(DZ3=Inputs!$N$49,Inputs!$N$47-SUM('Cash Flows - Outlier'!$T$12:DY12),0))</f>
        <v>0</v>
      </c>
      <c r="EA12" s="372" t="n">
        <f aca="false">IF(AND(EA3&gt;=Inputs!$N$45,'Cash Flows - Outlier'!EA3&lt;Inputs!$N$49),Inputs!$N$46,IF(EA3=Inputs!$N$49,Inputs!$N$47-SUM('Cash Flows - Outlier'!$T$12:DZ12),0))</f>
        <v>0</v>
      </c>
      <c r="EB12" s="372" t="n">
        <f aca="false">IF(AND(EB3&gt;=Inputs!$N$45,'Cash Flows - Outlier'!EB3&lt;Inputs!$N$49),Inputs!$N$46,IF(EB3=Inputs!$N$49,Inputs!$N$47-SUM('Cash Flows - Outlier'!$T$12:EA12),0))</f>
        <v>0</v>
      </c>
      <c r="EC12" s="372" t="n">
        <f aca="false">IF(AND(EC3&gt;=Inputs!$N$45,'Cash Flows - Outlier'!EC3&lt;Inputs!$N$49),Inputs!$N$46,IF(EC3=Inputs!$N$49,Inputs!$N$47-SUM('Cash Flows - Outlier'!$T$12:EB12),0))</f>
        <v>0</v>
      </c>
      <c r="ED12" s="372" t="n">
        <f aca="false">IF(AND(ED3&gt;=Inputs!$N$45,'Cash Flows - Outlier'!ED3&lt;Inputs!$N$49),Inputs!$N$46,IF(ED3=Inputs!$N$49,Inputs!$N$47-SUM('Cash Flows - Outlier'!$T$12:EC12),0))</f>
        <v>0</v>
      </c>
      <c r="EE12" s="372" t="n">
        <f aca="false">IF(AND(EE3&gt;=Inputs!$N$45,'Cash Flows - Outlier'!EE3&lt;Inputs!$N$49),Inputs!$N$46,IF(EE3=Inputs!$N$49,Inputs!$N$47-SUM('Cash Flows - Outlier'!$T$12:ED12),0))</f>
        <v>0</v>
      </c>
      <c r="EF12" s="372" t="n">
        <f aca="false">IF(AND(EF3&gt;=Inputs!$N$45,'Cash Flows - Outlier'!EF3&lt;Inputs!$N$49),Inputs!$N$46,IF(EF3=Inputs!$N$49,Inputs!$N$47-SUM('Cash Flows - Outlier'!$T$12:EE12),0))</f>
        <v>0</v>
      </c>
      <c r="EG12" s="372" t="n">
        <f aca="false">IF(AND(EG3&gt;=Inputs!$N$45,'Cash Flows - Outlier'!EG3&lt;Inputs!$N$49),Inputs!$N$46,IF(EG3=Inputs!$N$49,Inputs!$N$47-SUM('Cash Flows - Outlier'!$T$12:EF12),0))</f>
        <v>0</v>
      </c>
      <c r="EH12" s="372" t="n">
        <f aca="false">IF(AND(EH3&gt;=Inputs!$N$45,'Cash Flows - Outlier'!EH3&lt;Inputs!$N$49),Inputs!$N$46,IF(EH3=Inputs!$N$49,Inputs!$N$47-SUM('Cash Flows - Outlier'!$T$12:EG12),0))</f>
        <v>0</v>
      </c>
      <c r="EI12" s="372" t="n">
        <f aca="false">IF(AND(EI3&gt;=Inputs!$N$45,'Cash Flows - Outlier'!EI3&lt;Inputs!$N$49),Inputs!$N$46,IF(EI3=Inputs!$N$49,Inputs!$N$47-SUM('Cash Flows - Outlier'!$T$12:EH12),0))</f>
        <v>0</v>
      </c>
      <c r="EJ12" s="372" t="n">
        <f aca="false">IF(AND(EJ3&gt;=Inputs!$N$45,'Cash Flows - Outlier'!EJ3&lt;Inputs!$N$49),Inputs!$N$46,IF(EJ3=Inputs!$N$49,Inputs!$N$47-SUM('Cash Flows - Outlier'!$T$12:EI12),0))</f>
        <v>0</v>
      </c>
      <c r="EK12" s="372" t="n">
        <f aca="false">IF(AND(EK3&gt;=Inputs!$N$45,'Cash Flows - Outlier'!EK3&lt;Inputs!$N$49),Inputs!$N$46,IF(EK3=Inputs!$N$49,Inputs!$N$47-SUM('Cash Flows - Outlier'!$T$12:EJ12),0))</f>
        <v>0</v>
      </c>
      <c r="EL12" s="372" t="n">
        <f aca="false">IF(AND(EL3&gt;=Inputs!$N$45,'Cash Flows - Outlier'!EL3&lt;Inputs!$N$49),Inputs!$N$46,IF(EL3=Inputs!$N$49,Inputs!$N$47-SUM('Cash Flows - Outlier'!$T$12:EK12),0))</f>
        <v>0</v>
      </c>
      <c r="EM12" s="372" t="n">
        <f aca="false">IF(AND(EM3&gt;=Inputs!$N$45,'Cash Flows - Outlier'!EM3&lt;Inputs!$N$49),Inputs!$N$46,IF(EM3=Inputs!$N$49,Inputs!$N$47-SUM('Cash Flows - Outlier'!$T$12:EL12),0))</f>
        <v>0</v>
      </c>
      <c r="EN12" s="372" t="n">
        <f aca="false">IF(AND(EN3&gt;=Inputs!$N$45,'Cash Flows - Outlier'!EN3&lt;Inputs!$N$49),Inputs!$N$46,IF(EN3=Inputs!$N$49,Inputs!$N$47-SUM('Cash Flows - Outlier'!$T$12:EM12),0))</f>
        <v>0</v>
      </c>
      <c r="EO12" s="372" t="n">
        <f aca="false">IF(AND(EO3&gt;=Inputs!$N$45,'Cash Flows - Outlier'!EO3&lt;Inputs!$N$49),Inputs!$N$46,IF(EO3=Inputs!$N$49,Inputs!$N$47-SUM('Cash Flows - Outlier'!$T$12:EN12),0))</f>
        <v>0</v>
      </c>
      <c r="EP12" s="372" t="n">
        <f aca="false">IF(AND(EP3&gt;=Inputs!$N$45,'Cash Flows - Outlier'!EP3&lt;Inputs!$N$49),Inputs!$N$46,IF(EP3=Inputs!$N$49,Inputs!$N$47-SUM('Cash Flows - Outlier'!$T$12:EO12),0))</f>
        <v>0</v>
      </c>
      <c r="EQ12" s="372" t="n">
        <f aca="false">IF(AND(EQ3&gt;=Inputs!$N$45,'Cash Flows - Outlier'!EQ3&lt;Inputs!$N$49),Inputs!$N$46,IF(EQ3=Inputs!$N$49,Inputs!$N$47-SUM('Cash Flows - Outlier'!$T$12:EP12),0))</f>
        <v>0</v>
      </c>
      <c r="ER12" s="372" t="n">
        <f aca="false">IF(AND(ER3&gt;=Inputs!$N$45,'Cash Flows - Outlier'!ER3&lt;Inputs!$N$49),Inputs!$N$46,IF(ER3=Inputs!$N$49,Inputs!$N$47-SUM('Cash Flows - Outlier'!$T$12:EQ12),0))</f>
        <v>0</v>
      </c>
      <c r="ES12" s="372" t="n">
        <f aca="false">IF(AND(ES3&gt;=Inputs!$N$45,'Cash Flows - Outlier'!ES3&lt;Inputs!$N$49),Inputs!$N$46,IF(ES3=Inputs!$N$49,Inputs!$N$47-SUM('Cash Flows - Outlier'!$T$12:ER12),0))</f>
        <v>0</v>
      </c>
      <c r="ET12" s="372" t="n">
        <f aca="false">IF(AND(ET3&gt;=Inputs!$N$45,'Cash Flows - Outlier'!ET3&lt;Inputs!$N$49),Inputs!$N$46,IF(ET3=Inputs!$N$49,Inputs!$N$47-SUM('Cash Flows - Outlier'!$T$12:ES12),0))</f>
        <v>0</v>
      </c>
      <c r="EU12" s="372" t="n">
        <f aca="false">IF(AND(EU3&gt;=Inputs!$N$45,'Cash Flows - Outlier'!EU3&lt;Inputs!$N$49),Inputs!$N$46,IF(EU3=Inputs!$N$49,Inputs!$N$47-SUM('Cash Flows - Outlier'!$T$12:ET12),0))</f>
        <v>0</v>
      </c>
      <c r="EV12" s="372" t="n">
        <f aca="false">IF(AND(EV3&gt;=Inputs!$N$45,'Cash Flows - Outlier'!EV3&lt;Inputs!$N$49),Inputs!$N$46,IF(EV3=Inputs!$N$49,Inputs!$N$47-SUM('Cash Flows - Outlier'!$T$12:EU12),0))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217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218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219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220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221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Outlier'!V$2,Inputs!$L$15:$L$25))/12),0)</f>
        <v>0</v>
      </c>
      <c r="W23" s="404" t="n">
        <f aca="false">IFERROR(V23*(1+INDEX(Inputs!$O$15:$O$25,MATCH('Cash Flows - Outlier'!W$2,Inputs!$L$15:$L$25))/12),0)</f>
        <v>0</v>
      </c>
      <c r="X23" s="404" t="n">
        <f aca="false">IFERROR(W23*(1+INDEX(Inputs!$O$15:$O$25,MATCH('Cash Flows - Outlier'!X$2,Inputs!$L$15:$L$25))/12),0)</f>
        <v>0</v>
      </c>
      <c r="Y23" s="404" t="n">
        <f aca="false">IFERROR(X23*(1+INDEX(Inputs!$O$15:$O$25,MATCH('Cash Flows - Outlier'!Y$2,Inputs!$L$15:$L$25))/12),0)</f>
        <v>0</v>
      </c>
      <c r="Z23" s="404" t="n">
        <f aca="false">IFERROR(Y23*(1+INDEX(Inputs!$O$15:$O$25,MATCH('Cash Flows - Outlier'!Z$2,Inputs!$L$15:$L$25))/12),0)</f>
        <v>0</v>
      </c>
      <c r="AA23" s="404" t="n">
        <f aca="false">IFERROR(Z23*(1+INDEX(Inputs!$O$15:$O$25,MATCH('Cash Flows - Outlier'!AA$2,Inputs!$L$15:$L$25))/12),0)</f>
        <v>0</v>
      </c>
      <c r="AB23" s="404" t="n">
        <f aca="false">IFERROR(AA23*(1+INDEX(Inputs!$O$15:$O$25,MATCH('Cash Flows - Outlier'!AB$2,Inputs!$L$15:$L$25))/12),0)</f>
        <v>0</v>
      </c>
      <c r="AC23" s="404" t="n">
        <f aca="false">IFERROR(AB23*(1+INDEX(Inputs!$O$15:$O$25,MATCH('Cash Flows - Outlier'!AC$2,Inputs!$L$15:$L$25))/12),0)</f>
        <v>0</v>
      </c>
      <c r="AD23" s="404" t="n">
        <f aca="false">IFERROR(AC23*(1+INDEX(Inputs!$O$15:$O$25,MATCH('Cash Flows - Outlier'!AD$2,Inputs!$L$15:$L$25))/12),0)</f>
        <v>0</v>
      </c>
      <c r="AE23" s="404" t="n">
        <f aca="false">IFERROR(AD23*(1+INDEX(Inputs!$O$15:$O$25,MATCH('Cash Flows - Outlier'!AE$2,Inputs!$L$15:$L$25))/12),0)</f>
        <v>0</v>
      </c>
      <c r="AF23" s="404" t="n">
        <f aca="false">IFERROR(AE23*(1+INDEX(Inputs!$O$15:$O$25,MATCH('Cash Flows - Outlier'!AF$2,Inputs!$L$15:$L$25))/12),0)</f>
        <v>0</v>
      </c>
      <c r="AG23" s="404" t="n">
        <f aca="false">IFERROR(AF23*(1+INDEX(Inputs!$O$15:$O$25,MATCH('Cash Flows - Outlier'!AG$2,Inputs!$L$15:$L$25))/12),0)</f>
        <v>0</v>
      </c>
      <c r="AH23" s="404" t="n">
        <f aca="false">IFERROR(AG23*(1+INDEX(Inputs!$O$15:$O$25,MATCH('Cash Flows - Outlier'!AH$2,Inputs!$L$15:$L$25))/12),0)</f>
        <v>0</v>
      </c>
      <c r="AI23" s="404" t="n">
        <f aca="false">IFERROR(AH23*(1+INDEX(Inputs!$O$15:$O$25,MATCH('Cash Flows - Outlier'!AI$2,Inputs!$L$15:$L$25))/12),0)</f>
        <v>0</v>
      </c>
      <c r="AJ23" s="404" t="n">
        <f aca="false">IFERROR(AI23*(1+INDEX(Inputs!$O$15:$O$25,MATCH('Cash Flows - Outlier'!AJ$2,Inputs!$L$15:$L$25))/12),0)</f>
        <v>0</v>
      </c>
      <c r="AK23" s="404" t="n">
        <f aca="false">IFERROR(AJ23*(1+INDEX(Inputs!$O$15:$O$25,MATCH('Cash Flows - Outlier'!AK$2,Inputs!$L$15:$L$25))/12),0)</f>
        <v>0</v>
      </c>
      <c r="AL23" s="404" t="n">
        <f aca="false">IFERROR(AK23*(1+INDEX(Inputs!$O$15:$O$25,MATCH('Cash Flows - Outlier'!AL$2,Inputs!$L$15:$L$25))/12),0)</f>
        <v>0</v>
      </c>
      <c r="AM23" s="404" t="n">
        <f aca="false">IFERROR(AL23*(1+INDEX(Inputs!$O$15:$O$25,MATCH('Cash Flows - Outlier'!AM$2,Inputs!$L$15:$L$25))/12),0)</f>
        <v>0</v>
      </c>
      <c r="AN23" s="404" t="n">
        <f aca="false">IFERROR(AM23*(1+INDEX(Inputs!$O$15:$O$25,MATCH('Cash Flows - Outlier'!AN$2,Inputs!$L$15:$L$25))/12),0)</f>
        <v>0</v>
      </c>
      <c r="AO23" s="404" t="n">
        <f aca="false">IFERROR(AN23*(1+INDEX(Inputs!$O$15:$O$25,MATCH('Cash Flows - Outlier'!AO$2,Inputs!$L$15:$L$25))/12),0)</f>
        <v>0</v>
      </c>
      <c r="AP23" s="404" t="n">
        <f aca="false">IFERROR(AO23*(1+INDEX(Inputs!$O$15:$O$25,MATCH('Cash Flows - Outlier'!AP$2,Inputs!$L$15:$L$25))/12),0)</f>
        <v>0</v>
      </c>
      <c r="AQ23" s="404" t="n">
        <f aca="false">IFERROR(AP23*(1+INDEX(Inputs!$O$15:$O$25,MATCH('Cash Flows - Outlier'!AQ$2,Inputs!$L$15:$L$25))/12),0)</f>
        <v>0</v>
      </c>
      <c r="AR23" s="404" t="n">
        <f aca="false">IFERROR(AQ23*(1+INDEX(Inputs!$O$15:$O$25,MATCH('Cash Flows - Outlier'!AR$2,Inputs!$L$15:$L$25))/12),0)</f>
        <v>0</v>
      </c>
      <c r="AS23" s="404" t="n">
        <f aca="false">IFERROR(AR23*(1+INDEX(Inputs!$O$15:$O$25,MATCH('Cash Flows - Outlier'!AS$2,Inputs!$L$15:$L$25))/12),0)</f>
        <v>0</v>
      </c>
      <c r="AT23" s="404" t="n">
        <f aca="false">IFERROR(AS23*(1+INDEX(Inputs!$O$15:$O$25,MATCH('Cash Flows - Outlier'!AT$2,Inputs!$L$15:$L$25))/12),0)</f>
        <v>0</v>
      </c>
      <c r="AU23" s="404" t="n">
        <f aca="false">IFERROR(AT23*(1+INDEX(Inputs!$O$15:$O$25,MATCH('Cash Flows - Outlier'!AU$2,Inputs!$L$15:$L$25))/12),0)</f>
        <v>0</v>
      </c>
      <c r="AV23" s="404" t="n">
        <f aca="false">IFERROR(AU23*(1+INDEX(Inputs!$O$15:$O$25,MATCH('Cash Flows - Outlier'!AV$2,Inputs!$L$15:$L$25))/12),0)</f>
        <v>0</v>
      </c>
      <c r="AW23" s="404" t="n">
        <f aca="false">IFERROR(AV23*(1+INDEX(Inputs!$O$15:$O$25,MATCH('Cash Flows - Outlier'!AW$2,Inputs!$L$15:$L$25))/12),0)</f>
        <v>0</v>
      </c>
      <c r="AX23" s="404" t="n">
        <f aca="false">IFERROR(AW23*(1+INDEX(Inputs!$O$15:$O$25,MATCH('Cash Flows - Outlier'!AX$2,Inputs!$L$15:$L$25))/12),0)</f>
        <v>0</v>
      </c>
      <c r="AY23" s="404" t="n">
        <f aca="false">IFERROR(AX23*(1+INDEX(Inputs!$O$15:$O$25,MATCH('Cash Flows - Outlier'!AY$2,Inputs!$L$15:$L$25))/12),0)</f>
        <v>0</v>
      </c>
      <c r="AZ23" s="404" t="n">
        <f aca="false">IFERROR(AY23*(1+INDEX(Inputs!$O$15:$O$25,MATCH('Cash Flows - Outlier'!AZ$2,Inputs!$L$15:$L$25))/12),0)</f>
        <v>0</v>
      </c>
      <c r="BA23" s="404" t="n">
        <f aca="false">IFERROR(AZ23*(1+INDEX(Inputs!$O$15:$O$25,MATCH('Cash Flows - Outlier'!BA$2,Inputs!$L$15:$L$25))/12),0)</f>
        <v>0</v>
      </c>
      <c r="BB23" s="404" t="n">
        <f aca="false">IFERROR(BA23*(1+INDEX(Inputs!$O$15:$O$25,MATCH('Cash Flows - Outlier'!BB$2,Inputs!$L$15:$L$25))/12),0)</f>
        <v>0</v>
      </c>
      <c r="BC23" s="404" t="n">
        <f aca="false">IFERROR(BB23*(1+INDEX(Inputs!$O$15:$O$25,MATCH('Cash Flows - Outlier'!BC$2,Inputs!$L$15:$L$25))/12),0)</f>
        <v>0</v>
      </c>
      <c r="BD23" s="404" t="n">
        <f aca="false">IFERROR(BC23*(1+INDEX(Inputs!$O$15:$O$25,MATCH('Cash Flows - Outlier'!BD$2,Inputs!$L$15:$L$25))/12),0)</f>
        <v>0</v>
      </c>
      <c r="BE23" s="404" t="n">
        <f aca="false">IFERROR(BD23*(1+INDEX(Inputs!$O$15:$O$25,MATCH('Cash Flows - Outlier'!BE$2,Inputs!$L$15:$L$25))/12),0)</f>
        <v>0</v>
      </c>
      <c r="BF23" s="404" t="n">
        <f aca="false">IFERROR(BE23*(1+INDEX(Inputs!$O$15:$O$25,MATCH('Cash Flows - Outlier'!BF$2,Inputs!$L$15:$L$25))/12),0)</f>
        <v>0</v>
      </c>
      <c r="BG23" s="404" t="n">
        <f aca="false">IFERROR(BF23*(1+INDEX(Inputs!$O$15:$O$25,MATCH('Cash Flows - Outlier'!BG$2,Inputs!$L$15:$L$25))/12),0)</f>
        <v>0</v>
      </c>
      <c r="BH23" s="404" t="n">
        <f aca="false">IFERROR(BG23*(1+INDEX(Inputs!$O$15:$O$25,MATCH('Cash Flows - Outlier'!BH$2,Inputs!$L$15:$L$25))/12),0)</f>
        <v>0</v>
      </c>
      <c r="BI23" s="404" t="n">
        <f aca="false">IFERROR(BH23*(1+INDEX(Inputs!$O$15:$O$25,MATCH('Cash Flows - Outlier'!BI$2,Inputs!$L$15:$L$25))/12),0)</f>
        <v>0</v>
      </c>
      <c r="BJ23" s="404" t="n">
        <f aca="false">IFERROR(BI23*(1+INDEX(Inputs!$O$15:$O$25,MATCH('Cash Flows - Outlier'!BJ$2,Inputs!$L$15:$L$25))/12),0)</f>
        <v>0</v>
      </c>
      <c r="BK23" s="404" t="n">
        <f aca="false">IFERROR(BJ23*(1+INDEX(Inputs!$O$15:$O$25,MATCH('Cash Flows - Outlier'!BK$2,Inputs!$L$15:$L$25))/12),0)</f>
        <v>0</v>
      </c>
      <c r="BL23" s="404" t="n">
        <f aca="false">IFERROR(BK23*(1+INDEX(Inputs!$O$15:$O$25,MATCH('Cash Flows - Outlier'!BL$2,Inputs!$L$15:$L$25))/12),0)</f>
        <v>0</v>
      </c>
      <c r="BM23" s="404" t="n">
        <f aca="false">IFERROR(BL23*(1+INDEX(Inputs!$O$15:$O$25,MATCH('Cash Flows - Outlier'!BM$2,Inputs!$L$15:$L$25))/12),0)</f>
        <v>0</v>
      </c>
      <c r="BN23" s="404" t="n">
        <f aca="false">IFERROR(BM23*(1+INDEX(Inputs!$O$15:$O$25,MATCH('Cash Flows - Outlier'!BN$2,Inputs!$L$15:$L$25))/12),0)</f>
        <v>0</v>
      </c>
      <c r="BO23" s="404" t="n">
        <f aca="false">IFERROR(BN23*(1+INDEX(Inputs!$O$15:$O$25,MATCH('Cash Flows - Outlier'!BO$2,Inputs!$L$15:$L$25))/12),0)</f>
        <v>0</v>
      </c>
      <c r="BP23" s="404" t="n">
        <f aca="false">IFERROR(BO23*(1+INDEX(Inputs!$O$15:$O$25,MATCH('Cash Flows - Outlier'!BP$2,Inputs!$L$15:$L$25))/12),0)</f>
        <v>0</v>
      </c>
      <c r="BQ23" s="404" t="n">
        <f aca="false">IFERROR(BP23*(1+INDEX(Inputs!$O$15:$O$25,MATCH('Cash Flows - Outlier'!BQ$2,Inputs!$L$15:$L$25))/12),0)</f>
        <v>0</v>
      </c>
      <c r="BR23" s="404" t="n">
        <f aca="false">IFERROR(BQ23*(1+INDEX(Inputs!$O$15:$O$25,MATCH('Cash Flows - Outlier'!BR$2,Inputs!$L$15:$L$25))/12),0)</f>
        <v>0</v>
      </c>
      <c r="BS23" s="404" t="n">
        <f aca="false">IFERROR(BR23*(1+INDEX(Inputs!$O$15:$O$25,MATCH('Cash Flows - Outlier'!BS$2,Inputs!$L$15:$L$25))/12),0)</f>
        <v>0</v>
      </c>
      <c r="BT23" s="404" t="n">
        <f aca="false">IFERROR(BS23*(1+INDEX(Inputs!$O$15:$O$25,MATCH('Cash Flows - Outlier'!BT$2,Inputs!$L$15:$L$25))/12),0)</f>
        <v>0</v>
      </c>
      <c r="BU23" s="404" t="n">
        <f aca="false">IFERROR(BT23*(1+INDEX(Inputs!$O$15:$O$25,MATCH('Cash Flows - Outlier'!BU$2,Inputs!$L$15:$L$25))/12),0)</f>
        <v>0</v>
      </c>
      <c r="BV23" s="404" t="n">
        <f aca="false">IFERROR(BU23*(1+INDEX(Inputs!$O$15:$O$25,MATCH('Cash Flows - Outlier'!BV$2,Inputs!$L$15:$L$25))/12),0)</f>
        <v>0</v>
      </c>
      <c r="BW23" s="404" t="n">
        <f aca="false">IFERROR(BV23*(1+INDEX(Inputs!$O$15:$O$25,MATCH('Cash Flows - Outlier'!BW$2,Inputs!$L$15:$L$25))/12),0)</f>
        <v>0</v>
      </c>
      <c r="BX23" s="404" t="n">
        <f aca="false">IFERROR(BW23*(1+INDEX(Inputs!$O$15:$O$25,MATCH('Cash Flows - Outlier'!BX$2,Inputs!$L$15:$L$25))/12),0)</f>
        <v>0</v>
      </c>
      <c r="BY23" s="404" t="n">
        <f aca="false">IFERROR(BX23*(1+INDEX(Inputs!$O$15:$O$25,MATCH('Cash Flows - Outlier'!BY$2,Inputs!$L$15:$L$25))/12),0)</f>
        <v>0</v>
      </c>
      <c r="BZ23" s="404" t="n">
        <f aca="false">IFERROR(BY23*(1+INDEX(Inputs!$O$15:$O$25,MATCH('Cash Flows - Outlier'!BZ$2,Inputs!$L$15:$L$25))/12),0)</f>
        <v>0</v>
      </c>
      <c r="CA23" s="404" t="n">
        <f aca="false">IFERROR(BZ23*(1+INDEX(Inputs!$O$15:$O$25,MATCH('Cash Flows - Outlier'!CA$2,Inputs!$L$15:$L$25))/12),0)</f>
        <v>0</v>
      </c>
      <c r="CB23" s="404" t="n">
        <f aca="false">IFERROR(CA23*(1+INDEX(Inputs!$O$15:$O$25,MATCH('Cash Flows - Outlier'!CB$2,Inputs!$L$15:$L$25))/12),0)</f>
        <v>0</v>
      </c>
      <c r="CC23" s="404" t="n">
        <f aca="false">IFERROR(CB23*(1+INDEX(Inputs!$O$15:$O$25,MATCH('Cash Flows - Outlier'!CC$2,Inputs!$L$15:$L$25))/12),0)</f>
        <v>0</v>
      </c>
      <c r="CD23" s="404" t="n">
        <f aca="false">IFERROR(CC23*(1+INDEX(Inputs!$O$15:$O$25,MATCH('Cash Flows - Outlier'!CD$2,Inputs!$L$15:$L$25))/12),0)</f>
        <v>0</v>
      </c>
      <c r="CE23" s="404" t="n">
        <f aca="false">IFERROR(CD23*(1+INDEX(Inputs!$O$15:$O$25,MATCH('Cash Flows - Outlier'!CE$2,Inputs!$L$15:$L$25))/12),0)</f>
        <v>0</v>
      </c>
      <c r="CF23" s="404" t="n">
        <f aca="false">IFERROR(CE23*(1+INDEX(Inputs!$O$15:$O$25,MATCH('Cash Flows - Outlier'!CF$2,Inputs!$L$15:$L$25))/12),0)</f>
        <v>0</v>
      </c>
      <c r="CG23" s="404" t="n">
        <f aca="false">IFERROR(CF23*(1+INDEX(Inputs!$O$15:$O$25,MATCH('Cash Flows - Outlier'!CG$2,Inputs!$L$15:$L$25))/12),0)</f>
        <v>0</v>
      </c>
      <c r="CH23" s="404" t="n">
        <f aca="false">IFERROR(CG23*(1+INDEX(Inputs!$O$15:$O$25,MATCH('Cash Flows - Outlier'!CH$2,Inputs!$L$15:$L$25))/12),0)</f>
        <v>0</v>
      </c>
      <c r="CI23" s="404" t="n">
        <f aca="false">IFERROR(CH23*(1+INDEX(Inputs!$O$15:$O$25,MATCH('Cash Flows - Outlier'!CI$2,Inputs!$L$15:$L$25))/12),0)</f>
        <v>0</v>
      </c>
      <c r="CJ23" s="404" t="n">
        <f aca="false">IFERROR(CI23*(1+INDEX(Inputs!$O$15:$O$25,MATCH('Cash Flows - Outlier'!CJ$2,Inputs!$L$15:$L$25))/12),0)</f>
        <v>0</v>
      </c>
      <c r="CK23" s="404" t="n">
        <f aca="false">IFERROR(CJ23*(1+INDEX(Inputs!$O$15:$O$25,MATCH('Cash Flows - Outlier'!CK$2,Inputs!$L$15:$L$25))/12),0)</f>
        <v>0</v>
      </c>
      <c r="CL23" s="404" t="n">
        <f aca="false">IFERROR(CK23*(1+INDEX(Inputs!$O$15:$O$25,MATCH('Cash Flows - Outlier'!CL$2,Inputs!$L$15:$L$25))/12),0)</f>
        <v>0</v>
      </c>
      <c r="CM23" s="404" t="n">
        <f aca="false">IFERROR(CL23*(1+INDEX(Inputs!$O$15:$O$25,MATCH('Cash Flows - Outlier'!CM$2,Inputs!$L$15:$L$25))/12),0)</f>
        <v>0</v>
      </c>
      <c r="CN23" s="404" t="n">
        <f aca="false">IFERROR(CM23*(1+INDEX(Inputs!$O$15:$O$25,MATCH('Cash Flows - Outlier'!CN$2,Inputs!$L$15:$L$25))/12),0)</f>
        <v>0</v>
      </c>
      <c r="CO23" s="404" t="n">
        <f aca="false">IFERROR(CN23*(1+INDEX(Inputs!$O$15:$O$25,MATCH('Cash Flows - Outlier'!CO$2,Inputs!$L$15:$L$25))/12),0)</f>
        <v>0</v>
      </c>
      <c r="CP23" s="404" t="n">
        <f aca="false">IFERROR(CO23*(1+INDEX(Inputs!$O$15:$O$25,MATCH('Cash Flows - Outlier'!CP$2,Inputs!$L$15:$L$25))/12),0)</f>
        <v>0</v>
      </c>
      <c r="CQ23" s="404" t="n">
        <f aca="false">IFERROR(CP23*(1+INDEX(Inputs!$O$15:$O$25,MATCH('Cash Flows - Outlier'!CQ$2,Inputs!$L$15:$L$25))/12),0)</f>
        <v>0</v>
      </c>
      <c r="CR23" s="404" t="n">
        <f aca="false">IFERROR(CQ23*(1+INDEX(Inputs!$O$15:$O$25,MATCH('Cash Flows - Outlier'!CR$2,Inputs!$L$15:$L$25))/12),0)</f>
        <v>0</v>
      </c>
      <c r="CS23" s="404" t="n">
        <f aca="false">IFERROR(CR23*(1+INDEX(Inputs!$O$15:$O$25,MATCH('Cash Flows - Outlier'!CS$2,Inputs!$L$15:$L$25))/12),0)</f>
        <v>0</v>
      </c>
      <c r="CT23" s="404" t="n">
        <f aca="false">IFERROR(CS23*(1+INDEX(Inputs!$O$15:$O$25,MATCH('Cash Flows - Outlier'!CT$2,Inputs!$L$15:$L$25))/12),0)</f>
        <v>0</v>
      </c>
      <c r="CU23" s="404" t="n">
        <f aca="false">IFERROR(CT23*(1+INDEX(Inputs!$O$15:$O$25,MATCH('Cash Flows - Outlier'!CU$2,Inputs!$L$15:$L$25))/12),0)</f>
        <v>0</v>
      </c>
      <c r="CV23" s="404" t="n">
        <f aca="false">IFERROR(CU23*(1+INDEX(Inputs!$O$15:$O$25,MATCH('Cash Flows - Outlier'!CV$2,Inputs!$L$15:$L$25))/12),0)</f>
        <v>0</v>
      </c>
      <c r="CW23" s="404" t="n">
        <f aca="false">IFERROR(CV23*(1+INDEX(Inputs!$O$15:$O$25,MATCH('Cash Flows - Outlier'!CW$2,Inputs!$L$15:$L$25))/12),0)</f>
        <v>0</v>
      </c>
      <c r="CX23" s="404" t="n">
        <f aca="false">IFERROR(CW23*(1+INDEX(Inputs!$O$15:$O$25,MATCH('Cash Flows - Outlier'!CX$2,Inputs!$L$15:$L$25))/12),0)</f>
        <v>0</v>
      </c>
      <c r="CY23" s="404" t="n">
        <f aca="false">IFERROR(CX23*(1+INDEX(Inputs!$O$15:$O$25,MATCH('Cash Flows - Outlier'!CY$2,Inputs!$L$15:$L$25))/12),0)</f>
        <v>0</v>
      </c>
      <c r="CZ23" s="404" t="n">
        <f aca="false">IFERROR(CY23*(1+INDEX(Inputs!$O$15:$O$25,MATCH('Cash Flows - Outlier'!CZ$2,Inputs!$L$15:$L$25))/12),0)</f>
        <v>0</v>
      </c>
      <c r="DA23" s="404" t="n">
        <f aca="false">IFERROR(CZ23*(1+INDEX(Inputs!$O$15:$O$25,MATCH('Cash Flows - Outlier'!DA$2,Inputs!$L$15:$L$25))/12),0)</f>
        <v>0</v>
      </c>
      <c r="DB23" s="404" t="n">
        <f aca="false">IFERROR(DA23*(1+INDEX(Inputs!$O$15:$O$25,MATCH('Cash Flows - Outlier'!DB$2,Inputs!$L$15:$L$25))/12),0)</f>
        <v>0</v>
      </c>
      <c r="DC23" s="404" t="n">
        <f aca="false">IFERROR(DB23*(1+INDEX(Inputs!$O$15:$O$25,MATCH('Cash Flows - Outlier'!DC$2,Inputs!$L$15:$L$25))/12),0)</f>
        <v>0</v>
      </c>
      <c r="DD23" s="404" t="n">
        <f aca="false">IFERROR(DC23*(1+INDEX(Inputs!$O$15:$O$25,MATCH('Cash Flows - Outlier'!DD$2,Inputs!$L$15:$L$25))/12),0)</f>
        <v>0</v>
      </c>
      <c r="DE23" s="404" t="n">
        <f aca="false">IFERROR(DD23*(1+INDEX(Inputs!$O$15:$O$25,MATCH('Cash Flows - Outlier'!DE$2,Inputs!$L$15:$L$25))/12),0)</f>
        <v>0</v>
      </c>
      <c r="DF23" s="404" t="n">
        <f aca="false">IFERROR(DE23*(1+INDEX(Inputs!$O$15:$O$25,MATCH('Cash Flows - Outlier'!DF$2,Inputs!$L$15:$L$25))/12),0)</f>
        <v>0</v>
      </c>
      <c r="DG23" s="404" t="n">
        <f aca="false">IFERROR(DF23*(1+INDEX(Inputs!$O$15:$O$25,MATCH('Cash Flows - Outlier'!DG$2,Inputs!$L$15:$L$25))/12),0)</f>
        <v>0</v>
      </c>
      <c r="DH23" s="404" t="n">
        <f aca="false">IFERROR(DG23*(1+INDEX(Inputs!$O$15:$O$25,MATCH('Cash Flows - Outlier'!DH$2,Inputs!$L$15:$L$25))/12),0)</f>
        <v>0</v>
      </c>
      <c r="DI23" s="404" t="n">
        <f aca="false">IFERROR(DH23*(1+INDEX(Inputs!$O$15:$O$25,MATCH('Cash Flows - Outlier'!DI$2,Inputs!$L$15:$L$25))/12),0)</f>
        <v>0</v>
      </c>
      <c r="DJ23" s="404" t="n">
        <f aca="false">IFERROR(DI23*(1+INDEX(Inputs!$O$15:$O$25,MATCH('Cash Flows - Outlier'!DJ$2,Inputs!$L$15:$L$25))/12),0)</f>
        <v>0</v>
      </c>
      <c r="DK23" s="404" t="n">
        <f aca="false">IFERROR(DJ23*(1+INDEX(Inputs!$O$15:$O$25,MATCH('Cash Flows - Outlier'!DK$2,Inputs!$L$15:$L$25))/12),0)</f>
        <v>0</v>
      </c>
      <c r="DL23" s="404" t="n">
        <f aca="false">IFERROR(DK23*(1+INDEX(Inputs!$O$15:$O$25,MATCH('Cash Flows - Outlier'!DL$2,Inputs!$L$15:$L$25))/12),0)</f>
        <v>0</v>
      </c>
      <c r="DM23" s="404" t="n">
        <f aca="false">IFERROR(DL23*(1+INDEX(Inputs!$O$15:$O$25,MATCH('Cash Flows - Outlier'!DM$2,Inputs!$L$15:$L$25))/12),0)</f>
        <v>0</v>
      </c>
      <c r="DN23" s="404" t="n">
        <f aca="false">IFERROR(DM23*(1+INDEX(Inputs!$O$15:$O$25,MATCH('Cash Flows - Outlier'!DN$2,Inputs!$L$15:$L$25))/12),0)</f>
        <v>0</v>
      </c>
      <c r="DO23" s="404" t="n">
        <f aca="false">IFERROR(DN23*(1+INDEX(Inputs!$O$15:$O$25,MATCH('Cash Flows - Outlier'!DO$2,Inputs!$L$15:$L$25))/12),0)</f>
        <v>0</v>
      </c>
      <c r="DP23" s="404" t="n">
        <f aca="false">IFERROR(DO23*(1+INDEX(Inputs!$O$15:$O$25,MATCH('Cash Flows - Outlier'!DP$2,Inputs!$L$15:$L$25))/12),0)</f>
        <v>0</v>
      </c>
      <c r="DQ23" s="404" t="n">
        <f aca="false">IFERROR(DP23*(1+INDEX(Inputs!$O$15:$O$25,MATCH('Cash Flows - Outlier'!DQ$2,Inputs!$L$15:$L$25))/12),0)</f>
        <v>0</v>
      </c>
      <c r="DR23" s="404" t="n">
        <f aca="false">IFERROR(DQ23*(1+INDEX(Inputs!$O$15:$O$25,MATCH('Cash Flows - Outlier'!DR$2,Inputs!$L$15:$L$25))/12),0)</f>
        <v>0</v>
      </c>
      <c r="DS23" s="404" t="n">
        <f aca="false">IFERROR(DR23*(1+INDEX(Inputs!$O$15:$O$25,MATCH('Cash Flows - Outlier'!DS$2,Inputs!$L$15:$L$25))/12),0)</f>
        <v>0</v>
      </c>
      <c r="DT23" s="404" t="n">
        <f aca="false">IFERROR(DS23*(1+INDEX(Inputs!$O$15:$O$25,MATCH('Cash Flows - Outlier'!DT$2,Inputs!$L$15:$L$25))/12),0)</f>
        <v>0</v>
      </c>
      <c r="DU23" s="404" t="n">
        <f aca="false">IFERROR(DT23*(1+INDEX(Inputs!$O$15:$O$25,MATCH('Cash Flows - Outlier'!DU$2,Inputs!$L$15:$L$25))/12),0)</f>
        <v>0</v>
      </c>
      <c r="DV23" s="404" t="n">
        <f aca="false">IFERROR(DU23*(1+INDEX(Inputs!$O$15:$O$25,MATCH('Cash Flows - Outlier'!DV$2,Inputs!$L$15:$L$25))/12),0)</f>
        <v>0</v>
      </c>
      <c r="DW23" s="404" t="n">
        <f aca="false">IFERROR(DV23*(1+INDEX(Inputs!$O$15:$O$25,MATCH('Cash Flows - Outlier'!DW$2,Inputs!$L$15:$L$25))/12),0)</f>
        <v>0</v>
      </c>
      <c r="DX23" s="404" t="n">
        <f aca="false">IFERROR(DW23*(1+INDEX(Inputs!$O$15:$O$25,MATCH('Cash Flows - Outlier'!DX$2,Inputs!$L$15:$L$25))/12),0)</f>
        <v>0</v>
      </c>
      <c r="DY23" s="404" t="n">
        <f aca="false">IFERROR(DX23*(1+INDEX(Inputs!$O$15:$O$25,MATCH('Cash Flows - Outlier'!DY$2,Inputs!$L$15:$L$25))/12),0)</f>
        <v>0</v>
      </c>
      <c r="DZ23" s="404" t="n">
        <f aca="false">IFERROR(DY23*(1+INDEX(Inputs!$O$15:$O$25,MATCH('Cash Flows - Outlier'!DZ$2,Inputs!$L$15:$L$25))/12),0)</f>
        <v>0</v>
      </c>
      <c r="EA23" s="404" t="n">
        <f aca="false">IFERROR(DZ23*(1+INDEX(Inputs!$O$15:$O$25,MATCH('Cash Flows - Outlier'!EA$2,Inputs!$L$15:$L$25))/12),0)</f>
        <v>0</v>
      </c>
      <c r="EB23" s="404" t="n">
        <f aca="false">IFERROR(EA23*(1+INDEX(Inputs!$O$15:$O$25,MATCH('Cash Flows - Outlier'!EB$2,Inputs!$L$15:$L$25))/12),0)</f>
        <v>0</v>
      </c>
      <c r="EC23" s="404" t="n">
        <f aca="false">IFERROR(EB23*(1+INDEX(Inputs!$O$15:$O$25,MATCH('Cash Flows - Outlier'!EC$2,Inputs!$L$15:$L$25))/12),0)</f>
        <v>0</v>
      </c>
      <c r="ED23" s="404" t="n">
        <f aca="false">IFERROR(EC23*(1+INDEX(Inputs!$O$15:$O$25,MATCH('Cash Flows - Outlier'!ED$2,Inputs!$L$15:$L$25))/12),0)</f>
        <v>0</v>
      </c>
      <c r="EE23" s="404" t="n">
        <f aca="false">IFERROR(ED23*(1+INDEX(Inputs!$O$15:$O$25,MATCH('Cash Flows - Outlier'!EE$2,Inputs!$L$15:$L$25))/12),0)</f>
        <v>0</v>
      </c>
      <c r="EF23" s="404" t="n">
        <f aca="false">IFERROR(EE23*(1+INDEX(Inputs!$O$15:$O$25,MATCH('Cash Flows - Outlier'!EF$2,Inputs!$L$15:$L$25))/12),0)</f>
        <v>0</v>
      </c>
      <c r="EG23" s="404" t="n">
        <f aca="false">IFERROR(EF23*(1+INDEX(Inputs!$O$15:$O$25,MATCH('Cash Flows - Outlier'!EG$2,Inputs!$L$15:$L$25))/12),0)</f>
        <v>0</v>
      </c>
      <c r="EH23" s="404" t="n">
        <f aca="false">IFERROR(EG23*(1+INDEX(Inputs!$O$15:$O$25,MATCH('Cash Flows - Outlier'!EH$2,Inputs!$L$15:$L$25))/12),0)</f>
        <v>0</v>
      </c>
      <c r="EI23" s="404" t="n">
        <f aca="false">IFERROR(EH23*(1+INDEX(Inputs!$O$15:$O$25,MATCH('Cash Flows - Outlier'!EI$2,Inputs!$L$15:$L$25))/12),0)</f>
        <v>0</v>
      </c>
      <c r="EJ23" s="404" t="n">
        <f aca="false">IFERROR(EI23*(1+INDEX(Inputs!$O$15:$O$25,MATCH('Cash Flows - Outlier'!EJ$2,Inputs!$L$15:$L$25))/12),0)</f>
        <v>0</v>
      </c>
      <c r="EK23" s="404" t="n">
        <f aca="false">IFERROR(EJ23*(1+INDEX(Inputs!$O$15:$O$25,MATCH('Cash Flows - Outlier'!EK$2,Inputs!$L$15:$L$25))/12),0)</f>
        <v>0</v>
      </c>
      <c r="EL23" s="404" t="n">
        <f aca="false">IFERROR(EK23*(1+INDEX(Inputs!$O$15:$O$25,MATCH('Cash Flows - Outlier'!EL$2,Inputs!$L$15:$L$25))/12),0)</f>
        <v>0</v>
      </c>
      <c r="EM23" s="404" t="n">
        <f aca="false">IFERROR(EL23*(1+INDEX(Inputs!$O$15:$O$25,MATCH('Cash Flows - Outlier'!EM$2,Inputs!$L$15:$L$25))/12),0)</f>
        <v>0</v>
      </c>
      <c r="EN23" s="404" t="n">
        <f aca="false">IFERROR(EM23*(1+INDEX(Inputs!$O$15:$O$25,MATCH('Cash Flows - Outlier'!EN$2,Inputs!$L$15:$L$25))/12),0)</f>
        <v>0</v>
      </c>
      <c r="EO23" s="404" t="n">
        <f aca="false">IFERROR(EN23*(1+INDEX(Inputs!$O$15:$O$25,MATCH('Cash Flows - Outlier'!EO$2,Inputs!$L$15:$L$25))/12),0)</f>
        <v>0</v>
      </c>
      <c r="EP23" s="404" t="n">
        <f aca="false">IFERROR(EO23*(1+INDEX(Inputs!$O$15:$O$25,MATCH('Cash Flows - Outlier'!EP$2,Inputs!$L$15:$L$25))/12),0)</f>
        <v>0</v>
      </c>
      <c r="EQ23" s="404" t="n">
        <f aca="false">IFERROR(EP23*(1+INDEX(Inputs!$O$15:$O$25,MATCH('Cash Flows - Outlier'!EQ$2,Inputs!$L$15:$L$25))/12),0)</f>
        <v>0</v>
      </c>
      <c r="ER23" s="404" t="n">
        <f aca="false">IFERROR(EQ23*(1+INDEX(Inputs!$O$15:$O$25,MATCH('Cash Flows - Outlier'!ER$2,Inputs!$L$15:$L$25))/12),0)</f>
        <v>0</v>
      </c>
      <c r="ES23" s="404" t="n">
        <f aca="false">IFERROR(ER23*(1+INDEX(Inputs!$O$15:$O$25,MATCH('Cash Flows - Outlier'!ES$2,Inputs!$L$15:$L$25))/12),0)</f>
        <v>0</v>
      </c>
      <c r="ET23" s="404" t="n">
        <f aca="false">IFERROR(ES23*(1+INDEX(Inputs!$O$15:$O$25,MATCH('Cash Flows - Outlier'!ET$2,Inputs!$L$15:$L$25))/12),0)</f>
        <v>0</v>
      </c>
      <c r="EU23" s="404" t="n">
        <f aca="false">IFERROR(ET23*(1+INDEX(Inputs!$O$15:$O$25,MATCH('Cash Flows - Outlier'!EU$2,Inputs!$L$15:$L$25))/12),0)</f>
        <v>0</v>
      </c>
      <c r="EV23" s="404" t="n">
        <f aca="false">IFERROR(EU23*(1+INDEX(Inputs!$O$15:$O$25,MATCH('Cash Flows - Outlier'!EV$2,Inputs!$L$15:$L$25))/12),0)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Outlier'!V$2,Inputs!$L$15:$L$25))/12),0)</f>
        <v>0</v>
      </c>
      <c r="W24" s="405" t="n">
        <f aca="false">IFERROR(V24*(1+INDEX(Inputs!$O$15:$O$25,MATCH('Cash Flows - Outlier'!W$2,Inputs!$L$15:$L$25))/12),0)</f>
        <v>0</v>
      </c>
      <c r="X24" s="405" t="n">
        <f aca="false">IFERROR(W24*(1+INDEX(Inputs!$O$15:$O$25,MATCH('Cash Flows - Outlier'!X$2,Inputs!$L$15:$L$25))/12),0)</f>
        <v>0</v>
      </c>
      <c r="Y24" s="405" t="n">
        <f aca="false">IFERROR(X24*(1+INDEX(Inputs!$O$15:$O$25,MATCH('Cash Flows - Outlier'!Y$2,Inputs!$L$15:$L$25))/12),0)</f>
        <v>0</v>
      </c>
      <c r="Z24" s="405" t="n">
        <f aca="false">IFERROR(Y24*(1+INDEX(Inputs!$O$15:$O$25,MATCH('Cash Flows - Outlier'!Z$2,Inputs!$L$15:$L$25))/12),0)</f>
        <v>0</v>
      </c>
      <c r="AA24" s="405" t="n">
        <f aca="false">IFERROR(Z24*(1+INDEX(Inputs!$O$15:$O$25,MATCH('Cash Flows - Outlier'!AA$2,Inputs!$L$15:$L$25))/12),0)</f>
        <v>0</v>
      </c>
      <c r="AB24" s="405" t="n">
        <f aca="false">IFERROR(AA24*(1+INDEX(Inputs!$O$15:$O$25,MATCH('Cash Flows - Outlier'!AB$2,Inputs!$L$15:$L$25))/12),0)</f>
        <v>0</v>
      </c>
      <c r="AC24" s="405" t="n">
        <f aca="false">IFERROR(AB24*(1+INDEX(Inputs!$O$15:$O$25,MATCH('Cash Flows - Outlier'!AC$2,Inputs!$L$15:$L$25))/12),0)</f>
        <v>0</v>
      </c>
      <c r="AD24" s="405" t="n">
        <f aca="false">IFERROR(AC24*(1+INDEX(Inputs!$O$15:$O$25,MATCH('Cash Flows - Outlier'!AD$2,Inputs!$L$15:$L$25))/12),0)</f>
        <v>0</v>
      </c>
      <c r="AE24" s="405" t="n">
        <f aca="false">IFERROR(AD24*(1+INDEX(Inputs!$O$15:$O$25,MATCH('Cash Flows - Outlier'!AE$2,Inputs!$L$15:$L$25))/12),0)</f>
        <v>0</v>
      </c>
      <c r="AF24" s="405" t="n">
        <f aca="false">IFERROR(AE24*(1+INDEX(Inputs!$O$15:$O$25,MATCH('Cash Flows - Outlier'!AF$2,Inputs!$L$15:$L$25))/12),0)</f>
        <v>0</v>
      </c>
      <c r="AG24" s="405" t="n">
        <f aca="false">IFERROR(AF24*(1+INDEX(Inputs!$O$15:$O$25,MATCH('Cash Flows - Outlier'!AG$2,Inputs!$L$15:$L$25))/12),0)</f>
        <v>0</v>
      </c>
      <c r="AH24" s="405" t="n">
        <f aca="false">IFERROR(AG24*(1+INDEX(Inputs!$O$15:$O$25,MATCH('Cash Flows - Outlier'!AH$2,Inputs!$L$15:$L$25))/12),0)</f>
        <v>0</v>
      </c>
      <c r="AI24" s="405" t="n">
        <f aca="false">IFERROR(AH24*(1+INDEX(Inputs!$O$15:$O$25,MATCH('Cash Flows - Outlier'!AI$2,Inputs!$L$15:$L$25))/12),0)</f>
        <v>0</v>
      </c>
      <c r="AJ24" s="405" t="n">
        <f aca="false">IFERROR(AI24*(1+INDEX(Inputs!$O$15:$O$25,MATCH('Cash Flows - Outlier'!AJ$2,Inputs!$L$15:$L$25))/12),0)</f>
        <v>0</v>
      </c>
      <c r="AK24" s="405" t="n">
        <f aca="false">IFERROR(AJ24*(1+INDEX(Inputs!$O$15:$O$25,MATCH('Cash Flows - Outlier'!AK$2,Inputs!$L$15:$L$25))/12),0)</f>
        <v>0</v>
      </c>
      <c r="AL24" s="405" t="n">
        <f aca="false">IFERROR(AK24*(1+INDEX(Inputs!$O$15:$O$25,MATCH('Cash Flows - Outlier'!AL$2,Inputs!$L$15:$L$25))/12),0)</f>
        <v>0</v>
      </c>
      <c r="AM24" s="405" t="n">
        <f aca="false">IFERROR(AL24*(1+INDEX(Inputs!$O$15:$O$25,MATCH('Cash Flows - Outlier'!AM$2,Inputs!$L$15:$L$25))/12),0)</f>
        <v>0</v>
      </c>
      <c r="AN24" s="405" t="n">
        <f aca="false">IFERROR(AM24*(1+INDEX(Inputs!$O$15:$O$25,MATCH('Cash Flows - Outlier'!AN$2,Inputs!$L$15:$L$25))/12),0)</f>
        <v>0</v>
      </c>
      <c r="AO24" s="405" t="n">
        <f aca="false">IFERROR(AN24*(1+INDEX(Inputs!$O$15:$O$25,MATCH('Cash Flows - Outlier'!AO$2,Inputs!$L$15:$L$25))/12),0)</f>
        <v>0</v>
      </c>
      <c r="AP24" s="405" t="n">
        <f aca="false">IFERROR(AO24*(1+INDEX(Inputs!$O$15:$O$25,MATCH('Cash Flows - Outlier'!AP$2,Inputs!$L$15:$L$25))/12),0)</f>
        <v>0</v>
      </c>
      <c r="AQ24" s="405" t="n">
        <f aca="false">IFERROR(AP24*(1+INDEX(Inputs!$O$15:$O$25,MATCH('Cash Flows - Outlier'!AQ$2,Inputs!$L$15:$L$25))/12),0)</f>
        <v>0</v>
      </c>
      <c r="AR24" s="405" t="n">
        <f aca="false">IFERROR(AQ24*(1+INDEX(Inputs!$O$15:$O$25,MATCH('Cash Flows - Outlier'!AR$2,Inputs!$L$15:$L$25))/12),0)</f>
        <v>0</v>
      </c>
      <c r="AS24" s="405" t="n">
        <f aca="false">IFERROR(AR24*(1+INDEX(Inputs!$O$15:$O$25,MATCH('Cash Flows - Outlier'!AS$2,Inputs!$L$15:$L$25))/12),0)</f>
        <v>0</v>
      </c>
      <c r="AT24" s="405" t="n">
        <f aca="false">IFERROR(AS24*(1+INDEX(Inputs!$O$15:$O$25,MATCH('Cash Flows - Outlier'!AT$2,Inputs!$L$15:$L$25))/12),0)</f>
        <v>0</v>
      </c>
      <c r="AU24" s="405" t="n">
        <f aca="false">IFERROR(AT24*(1+INDEX(Inputs!$O$15:$O$25,MATCH('Cash Flows - Outlier'!AU$2,Inputs!$L$15:$L$25))/12),0)</f>
        <v>0</v>
      </c>
      <c r="AV24" s="405" t="n">
        <f aca="false">IFERROR(AU24*(1+INDEX(Inputs!$O$15:$O$25,MATCH('Cash Flows - Outlier'!AV$2,Inputs!$L$15:$L$25))/12),0)</f>
        <v>0</v>
      </c>
      <c r="AW24" s="405" t="n">
        <f aca="false">IFERROR(AV24*(1+INDEX(Inputs!$O$15:$O$25,MATCH('Cash Flows - Outlier'!AW$2,Inputs!$L$15:$L$25))/12),0)</f>
        <v>0</v>
      </c>
      <c r="AX24" s="405" t="n">
        <f aca="false">IFERROR(AW24*(1+INDEX(Inputs!$O$15:$O$25,MATCH('Cash Flows - Outlier'!AX$2,Inputs!$L$15:$L$25))/12),0)</f>
        <v>0</v>
      </c>
      <c r="AY24" s="405" t="n">
        <f aca="false">IFERROR(AX24*(1+INDEX(Inputs!$O$15:$O$25,MATCH('Cash Flows - Outlier'!AY$2,Inputs!$L$15:$L$25))/12),0)</f>
        <v>0</v>
      </c>
      <c r="AZ24" s="405" t="n">
        <f aca="false">IFERROR(AY24*(1+INDEX(Inputs!$O$15:$O$25,MATCH('Cash Flows - Outlier'!AZ$2,Inputs!$L$15:$L$25))/12),0)</f>
        <v>0</v>
      </c>
      <c r="BA24" s="405" t="n">
        <f aca="false">IFERROR(AZ24*(1+INDEX(Inputs!$O$15:$O$25,MATCH('Cash Flows - Outlier'!BA$2,Inputs!$L$15:$L$25))/12),0)</f>
        <v>0</v>
      </c>
      <c r="BB24" s="405" t="n">
        <f aca="false">IFERROR(BA24*(1+INDEX(Inputs!$O$15:$O$25,MATCH('Cash Flows - Outlier'!BB$2,Inputs!$L$15:$L$25))/12),0)</f>
        <v>0</v>
      </c>
      <c r="BC24" s="405" t="n">
        <f aca="false">IFERROR(BB24*(1+INDEX(Inputs!$O$15:$O$25,MATCH('Cash Flows - Outlier'!BC$2,Inputs!$L$15:$L$25))/12),0)</f>
        <v>0</v>
      </c>
      <c r="BD24" s="405" t="n">
        <f aca="false">IFERROR(BC24*(1+INDEX(Inputs!$O$15:$O$25,MATCH('Cash Flows - Outlier'!BD$2,Inputs!$L$15:$L$25))/12),0)</f>
        <v>0</v>
      </c>
      <c r="BE24" s="405" t="n">
        <f aca="false">IFERROR(BD24*(1+INDEX(Inputs!$O$15:$O$25,MATCH('Cash Flows - Outlier'!BE$2,Inputs!$L$15:$L$25))/12),0)</f>
        <v>0</v>
      </c>
      <c r="BF24" s="405" t="n">
        <f aca="false">IFERROR(BE24*(1+INDEX(Inputs!$O$15:$O$25,MATCH('Cash Flows - Outlier'!BF$2,Inputs!$L$15:$L$25))/12),0)</f>
        <v>0</v>
      </c>
      <c r="BG24" s="405" t="n">
        <f aca="false">IFERROR(BF24*(1+INDEX(Inputs!$O$15:$O$25,MATCH('Cash Flows - Outlier'!BG$2,Inputs!$L$15:$L$25))/12),0)</f>
        <v>0</v>
      </c>
      <c r="BH24" s="405" t="n">
        <f aca="false">IFERROR(BG24*(1+INDEX(Inputs!$O$15:$O$25,MATCH('Cash Flows - Outlier'!BH$2,Inputs!$L$15:$L$25))/12),0)</f>
        <v>0</v>
      </c>
      <c r="BI24" s="405" t="n">
        <f aca="false">IFERROR(BH24*(1+INDEX(Inputs!$O$15:$O$25,MATCH('Cash Flows - Outlier'!BI$2,Inputs!$L$15:$L$25))/12),0)</f>
        <v>0</v>
      </c>
      <c r="BJ24" s="405" t="n">
        <f aca="false">IFERROR(BI24*(1+INDEX(Inputs!$O$15:$O$25,MATCH('Cash Flows - Outlier'!BJ$2,Inputs!$L$15:$L$25))/12),0)</f>
        <v>0</v>
      </c>
      <c r="BK24" s="405" t="n">
        <f aca="false">IFERROR(BJ24*(1+INDEX(Inputs!$O$15:$O$25,MATCH('Cash Flows - Outlier'!BK$2,Inputs!$L$15:$L$25))/12),0)</f>
        <v>0</v>
      </c>
      <c r="BL24" s="405" t="n">
        <f aca="false">IFERROR(BK24*(1+INDEX(Inputs!$O$15:$O$25,MATCH('Cash Flows - Outlier'!BL$2,Inputs!$L$15:$L$25))/12),0)</f>
        <v>0</v>
      </c>
      <c r="BM24" s="405" t="n">
        <f aca="false">IFERROR(BL24*(1+INDEX(Inputs!$O$15:$O$25,MATCH('Cash Flows - Outlier'!BM$2,Inputs!$L$15:$L$25))/12),0)</f>
        <v>0</v>
      </c>
      <c r="BN24" s="405" t="n">
        <f aca="false">IFERROR(BM24*(1+INDEX(Inputs!$O$15:$O$25,MATCH('Cash Flows - Outlier'!BN$2,Inputs!$L$15:$L$25))/12),0)</f>
        <v>0</v>
      </c>
      <c r="BO24" s="405" t="n">
        <f aca="false">IFERROR(BN24*(1+INDEX(Inputs!$O$15:$O$25,MATCH('Cash Flows - Outlier'!BO$2,Inputs!$L$15:$L$25))/12),0)</f>
        <v>0</v>
      </c>
      <c r="BP24" s="405" t="n">
        <f aca="false">IFERROR(BO24*(1+INDEX(Inputs!$O$15:$O$25,MATCH('Cash Flows - Outlier'!BP$2,Inputs!$L$15:$L$25))/12),0)</f>
        <v>0</v>
      </c>
      <c r="BQ24" s="405" t="n">
        <f aca="false">IFERROR(BP24*(1+INDEX(Inputs!$O$15:$O$25,MATCH('Cash Flows - Outlier'!BQ$2,Inputs!$L$15:$L$25))/12),0)</f>
        <v>0</v>
      </c>
      <c r="BR24" s="405" t="n">
        <f aca="false">IFERROR(BQ24*(1+INDEX(Inputs!$O$15:$O$25,MATCH('Cash Flows - Outlier'!BR$2,Inputs!$L$15:$L$25))/12),0)</f>
        <v>0</v>
      </c>
      <c r="BS24" s="405" t="n">
        <f aca="false">IFERROR(BR24*(1+INDEX(Inputs!$O$15:$O$25,MATCH('Cash Flows - Outlier'!BS$2,Inputs!$L$15:$L$25))/12),0)</f>
        <v>0</v>
      </c>
      <c r="BT24" s="405" t="n">
        <f aca="false">IFERROR(BS24*(1+INDEX(Inputs!$O$15:$O$25,MATCH('Cash Flows - Outlier'!BT$2,Inputs!$L$15:$L$25))/12),0)</f>
        <v>0</v>
      </c>
      <c r="BU24" s="405" t="n">
        <f aca="false">IFERROR(BT24*(1+INDEX(Inputs!$O$15:$O$25,MATCH('Cash Flows - Outlier'!BU$2,Inputs!$L$15:$L$25))/12),0)</f>
        <v>0</v>
      </c>
      <c r="BV24" s="405" t="n">
        <f aca="false">IFERROR(BU24*(1+INDEX(Inputs!$O$15:$O$25,MATCH('Cash Flows - Outlier'!BV$2,Inputs!$L$15:$L$25))/12),0)</f>
        <v>0</v>
      </c>
      <c r="BW24" s="405" t="n">
        <f aca="false">IFERROR(BV24*(1+INDEX(Inputs!$O$15:$O$25,MATCH('Cash Flows - Outlier'!BW$2,Inputs!$L$15:$L$25))/12),0)</f>
        <v>0</v>
      </c>
      <c r="BX24" s="405" t="n">
        <f aca="false">IFERROR(BW24*(1+INDEX(Inputs!$O$15:$O$25,MATCH('Cash Flows - Outlier'!BX$2,Inputs!$L$15:$L$25))/12),0)</f>
        <v>0</v>
      </c>
      <c r="BY24" s="405" t="n">
        <f aca="false">IFERROR(BX24*(1+INDEX(Inputs!$O$15:$O$25,MATCH('Cash Flows - Outlier'!BY$2,Inputs!$L$15:$L$25))/12),0)</f>
        <v>0</v>
      </c>
      <c r="BZ24" s="405" t="n">
        <f aca="false">IFERROR(BY24*(1+INDEX(Inputs!$O$15:$O$25,MATCH('Cash Flows - Outlier'!BZ$2,Inputs!$L$15:$L$25))/12),0)</f>
        <v>0</v>
      </c>
      <c r="CA24" s="405" t="n">
        <f aca="false">IFERROR(BZ24*(1+INDEX(Inputs!$O$15:$O$25,MATCH('Cash Flows - Outlier'!CA$2,Inputs!$L$15:$L$25))/12),0)</f>
        <v>0</v>
      </c>
      <c r="CB24" s="405" t="n">
        <f aca="false">IFERROR(CA24*(1+INDEX(Inputs!$O$15:$O$25,MATCH('Cash Flows - Outlier'!CB$2,Inputs!$L$15:$L$25))/12),0)</f>
        <v>0</v>
      </c>
      <c r="CC24" s="405" t="n">
        <f aca="false">IFERROR(CB24*(1+INDEX(Inputs!$O$15:$O$25,MATCH('Cash Flows - Outlier'!CC$2,Inputs!$L$15:$L$25))/12),0)</f>
        <v>0</v>
      </c>
      <c r="CD24" s="405" t="n">
        <f aca="false">IFERROR(CC24*(1+INDEX(Inputs!$O$15:$O$25,MATCH('Cash Flows - Outlier'!CD$2,Inputs!$L$15:$L$25))/12),0)</f>
        <v>0</v>
      </c>
      <c r="CE24" s="405" t="n">
        <f aca="false">IFERROR(CD24*(1+INDEX(Inputs!$O$15:$O$25,MATCH('Cash Flows - Outlier'!CE$2,Inputs!$L$15:$L$25))/12),0)</f>
        <v>0</v>
      </c>
      <c r="CF24" s="405" t="n">
        <f aca="false">IFERROR(CE24*(1+INDEX(Inputs!$O$15:$O$25,MATCH('Cash Flows - Outlier'!CF$2,Inputs!$L$15:$L$25))/12),0)</f>
        <v>0</v>
      </c>
      <c r="CG24" s="405" t="n">
        <f aca="false">IFERROR(CF24*(1+INDEX(Inputs!$O$15:$O$25,MATCH('Cash Flows - Outlier'!CG$2,Inputs!$L$15:$L$25))/12),0)</f>
        <v>0</v>
      </c>
      <c r="CH24" s="405" t="n">
        <f aca="false">IFERROR(CG24*(1+INDEX(Inputs!$O$15:$O$25,MATCH('Cash Flows - Outlier'!CH$2,Inputs!$L$15:$L$25))/12),0)</f>
        <v>0</v>
      </c>
      <c r="CI24" s="405" t="n">
        <f aca="false">IFERROR(CH24*(1+INDEX(Inputs!$O$15:$O$25,MATCH('Cash Flows - Outlier'!CI$2,Inputs!$L$15:$L$25))/12),0)</f>
        <v>0</v>
      </c>
      <c r="CJ24" s="405" t="n">
        <f aca="false">IFERROR(CI24*(1+INDEX(Inputs!$O$15:$O$25,MATCH('Cash Flows - Outlier'!CJ$2,Inputs!$L$15:$L$25))/12),0)</f>
        <v>0</v>
      </c>
      <c r="CK24" s="405" t="n">
        <f aca="false">IFERROR(CJ24*(1+INDEX(Inputs!$O$15:$O$25,MATCH('Cash Flows - Outlier'!CK$2,Inputs!$L$15:$L$25))/12),0)</f>
        <v>0</v>
      </c>
      <c r="CL24" s="405" t="n">
        <f aca="false">IFERROR(CK24*(1+INDEX(Inputs!$O$15:$O$25,MATCH('Cash Flows - Outlier'!CL$2,Inputs!$L$15:$L$25))/12),0)</f>
        <v>0</v>
      </c>
      <c r="CM24" s="405" t="n">
        <f aca="false">IFERROR(CL24*(1+INDEX(Inputs!$O$15:$O$25,MATCH('Cash Flows - Outlier'!CM$2,Inputs!$L$15:$L$25))/12),0)</f>
        <v>0</v>
      </c>
      <c r="CN24" s="405" t="n">
        <f aca="false">IFERROR(CM24*(1+INDEX(Inputs!$O$15:$O$25,MATCH('Cash Flows - Outlier'!CN$2,Inputs!$L$15:$L$25))/12),0)</f>
        <v>0</v>
      </c>
      <c r="CO24" s="405" t="n">
        <f aca="false">IFERROR(CN24*(1+INDEX(Inputs!$O$15:$O$25,MATCH('Cash Flows - Outlier'!CO$2,Inputs!$L$15:$L$25))/12),0)</f>
        <v>0</v>
      </c>
      <c r="CP24" s="405" t="n">
        <f aca="false">IFERROR(CO24*(1+INDEX(Inputs!$O$15:$O$25,MATCH('Cash Flows - Outlier'!CP$2,Inputs!$L$15:$L$25))/12),0)</f>
        <v>0</v>
      </c>
      <c r="CQ24" s="405" t="n">
        <f aca="false">IFERROR(CP24*(1+INDEX(Inputs!$O$15:$O$25,MATCH('Cash Flows - Outlier'!CQ$2,Inputs!$L$15:$L$25))/12),0)</f>
        <v>0</v>
      </c>
      <c r="CR24" s="405" t="n">
        <f aca="false">IFERROR(CQ24*(1+INDEX(Inputs!$O$15:$O$25,MATCH('Cash Flows - Outlier'!CR$2,Inputs!$L$15:$L$25))/12),0)</f>
        <v>0</v>
      </c>
      <c r="CS24" s="405" t="n">
        <f aca="false">IFERROR(CR24*(1+INDEX(Inputs!$O$15:$O$25,MATCH('Cash Flows - Outlier'!CS$2,Inputs!$L$15:$L$25))/12),0)</f>
        <v>0</v>
      </c>
      <c r="CT24" s="405" t="n">
        <f aca="false">IFERROR(CS24*(1+INDEX(Inputs!$O$15:$O$25,MATCH('Cash Flows - Outlier'!CT$2,Inputs!$L$15:$L$25))/12),0)</f>
        <v>0</v>
      </c>
      <c r="CU24" s="405" t="n">
        <f aca="false">IFERROR(CT24*(1+INDEX(Inputs!$O$15:$O$25,MATCH('Cash Flows - Outlier'!CU$2,Inputs!$L$15:$L$25))/12),0)</f>
        <v>0</v>
      </c>
      <c r="CV24" s="405" t="n">
        <f aca="false">IFERROR(CU24*(1+INDEX(Inputs!$O$15:$O$25,MATCH('Cash Flows - Outlier'!CV$2,Inputs!$L$15:$L$25))/12),0)</f>
        <v>0</v>
      </c>
      <c r="CW24" s="405" t="n">
        <f aca="false">IFERROR(CV24*(1+INDEX(Inputs!$O$15:$O$25,MATCH('Cash Flows - Outlier'!CW$2,Inputs!$L$15:$L$25))/12),0)</f>
        <v>0</v>
      </c>
      <c r="CX24" s="405" t="n">
        <f aca="false">IFERROR(CW24*(1+INDEX(Inputs!$O$15:$O$25,MATCH('Cash Flows - Outlier'!CX$2,Inputs!$L$15:$L$25))/12),0)</f>
        <v>0</v>
      </c>
      <c r="CY24" s="405" t="n">
        <f aca="false">IFERROR(CX24*(1+INDEX(Inputs!$O$15:$O$25,MATCH('Cash Flows - Outlier'!CY$2,Inputs!$L$15:$L$25))/12),0)</f>
        <v>0</v>
      </c>
      <c r="CZ24" s="405" t="n">
        <f aca="false">IFERROR(CY24*(1+INDEX(Inputs!$O$15:$O$25,MATCH('Cash Flows - Outlier'!CZ$2,Inputs!$L$15:$L$25))/12),0)</f>
        <v>0</v>
      </c>
      <c r="DA24" s="405" t="n">
        <f aca="false">IFERROR(CZ24*(1+INDEX(Inputs!$O$15:$O$25,MATCH('Cash Flows - Outlier'!DA$2,Inputs!$L$15:$L$25))/12),0)</f>
        <v>0</v>
      </c>
      <c r="DB24" s="405" t="n">
        <f aca="false">IFERROR(DA24*(1+INDEX(Inputs!$O$15:$O$25,MATCH('Cash Flows - Outlier'!DB$2,Inputs!$L$15:$L$25))/12),0)</f>
        <v>0</v>
      </c>
      <c r="DC24" s="405" t="n">
        <f aca="false">IFERROR(DB24*(1+INDEX(Inputs!$O$15:$O$25,MATCH('Cash Flows - Outlier'!DC$2,Inputs!$L$15:$L$25))/12),0)</f>
        <v>0</v>
      </c>
      <c r="DD24" s="405" t="n">
        <f aca="false">IFERROR(DC24*(1+INDEX(Inputs!$O$15:$O$25,MATCH('Cash Flows - Outlier'!DD$2,Inputs!$L$15:$L$25))/12),0)</f>
        <v>0</v>
      </c>
      <c r="DE24" s="405" t="n">
        <f aca="false">IFERROR(DD24*(1+INDEX(Inputs!$O$15:$O$25,MATCH('Cash Flows - Outlier'!DE$2,Inputs!$L$15:$L$25))/12),0)</f>
        <v>0</v>
      </c>
      <c r="DF24" s="405" t="n">
        <f aca="false">IFERROR(DE24*(1+INDEX(Inputs!$O$15:$O$25,MATCH('Cash Flows - Outlier'!DF$2,Inputs!$L$15:$L$25))/12),0)</f>
        <v>0</v>
      </c>
      <c r="DG24" s="405" t="n">
        <f aca="false">IFERROR(DF24*(1+INDEX(Inputs!$O$15:$O$25,MATCH('Cash Flows - Outlier'!DG$2,Inputs!$L$15:$L$25))/12),0)</f>
        <v>0</v>
      </c>
      <c r="DH24" s="405" t="n">
        <f aca="false">IFERROR(DG24*(1+INDEX(Inputs!$O$15:$O$25,MATCH('Cash Flows - Outlier'!DH$2,Inputs!$L$15:$L$25))/12),0)</f>
        <v>0</v>
      </c>
      <c r="DI24" s="405" t="n">
        <f aca="false">IFERROR(DH24*(1+INDEX(Inputs!$O$15:$O$25,MATCH('Cash Flows - Outlier'!DI$2,Inputs!$L$15:$L$25))/12),0)</f>
        <v>0</v>
      </c>
      <c r="DJ24" s="405" t="n">
        <f aca="false">IFERROR(DI24*(1+INDEX(Inputs!$O$15:$O$25,MATCH('Cash Flows - Outlier'!DJ$2,Inputs!$L$15:$L$25))/12),0)</f>
        <v>0</v>
      </c>
      <c r="DK24" s="405" t="n">
        <f aca="false">IFERROR(DJ24*(1+INDEX(Inputs!$O$15:$O$25,MATCH('Cash Flows - Outlier'!DK$2,Inputs!$L$15:$L$25))/12),0)</f>
        <v>0</v>
      </c>
      <c r="DL24" s="405" t="n">
        <f aca="false">IFERROR(DK24*(1+INDEX(Inputs!$O$15:$O$25,MATCH('Cash Flows - Outlier'!DL$2,Inputs!$L$15:$L$25))/12),0)</f>
        <v>0</v>
      </c>
      <c r="DM24" s="405" t="n">
        <f aca="false">IFERROR(DL24*(1+INDEX(Inputs!$O$15:$O$25,MATCH('Cash Flows - Outlier'!DM$2,Inputs!$L$15:$L$25))/12),0)</f>
        <v>0</v>
      </c>
      <c r="DN24" s="405" t="n">
        <f aca="false">IFERROR(DM24*(1+INDEX(Inputs!$O$15:$O$25,MATCH('Cash Flows - Outlier'!DN$2,Inputs!$L$15:$L$25))/12),0)</f>
        <v>0</v>
      </c>
      <c r="DO24" s="405" t="n">
        <f aca="false">IFERROR(DN24*(1+INDEX(Inputs!$O$15:$O$25,MATCH('Cash Flows - Outlier'!DO$2,Inputs!$L$15:$L$25))/12),0)</f>
        <v>0</v>
      </c>
      <c r="DP24" s="405" t="n">
        <f aca="false">IFERROR(DO24*(1+INDEX(Inputs!$O$15:$O$25,MATCH('Cash Flows - Outlier'!DP$2,Inputs!$L$15:$L$25))/12),0)</f>
        <v>0</v>
      </c>
      <c r="DQ24" s="405" t="n">
        <f aca="false">IFERROR(DP24*(1+INDEX(Inputs!$O$15:$O$25,MATCH('Cash Flows - Outlier'!DQ$2,Inputs!$L$15:$L$25))/12),0)</f>
        <v>0</v>
      </c>
      <c r="DR24" s="405" t="n">
        <f aca="false">IFERROR(DQ24*(1+INDEX(Inputs!$O$15:$O$25,MATCH('Cash Flows - Outlier'!DR$2,Inputs!$L$15:$L$25))/12),0)</f>
        <v>0</v>
      </c>
      <c r="DS24" s="405" t="n">
        <f aca="false">IFERROR(DR24*(1+INDEX(Inputs!$O$15:$O$25,MATCH('Cash Flows - Outlier'!DS$2,Inputs!$L$15:$L$25))/12),0)</f>
        <v>0</v>
      </c>
      <c r="DT24" s="405" t="n">
        <f aca="false">IFERROR(DS24*(1+INDEX(Inputs!$O$15:$O$25,MATCH('Cash Flows - Outlier'!DT$2,Inputs!$L$15:$L$25))/12),0)</f>
        <v>0</v>
      </c>
      <c r="DU24" s="405" t="n">
        <f aca="false">IFERROR(DT24*(1+INDEX(Inputs!$O$15:$O$25,MATCH('Cash Flows - Outlier'!DU$2,Inputs!$L$15:$L$25))/12),0)</f>
        <v>0</v>
      </c>
      <c r="DV24" s="405" t="n">
        <f aca="false">IFERROR(DU24*(1+INDEX(Inputs!$O$15:$O$25,MATCH('Cash Flows - Outlier'!DV$2,Inputs!$L$15:$L$25))/12),0)</f>
        <v>0</v>
      </c>
      <c r="DW24" s="405" t="n">
        <f aca="false">IFERROR(DV24*(1+INDEX(Inputs!$O$15:$O$25,MATCH('Cash Flows - Outlier'!DW$2,Inputs!$L$15:$L$25))/12),0)</f>
        <v>0</v>
      </c>
      <c r="DX24" s="405" t="n">
        <f aca="false">IFERROR(DW24*(1+INDEX(Inputs!$O$15:$O$25,MATCH('Cash Flows - Outlier'!DX$2,Inputs!$L$15:$L$25))/12),0)</f>
        <v>0</v>
      </c>
      <c r="DY24" s="405" t="n">
        <f aca="false">IFERROR(DX24*(1+INDEX(Inputs!$O$15:$O$25,MATCH('Cash Flows - Outlier'!DY$2,Inputs!$L$15:$L$25))/12),0)</f>
        <v>0</v>
      </c>
      <c r="DZ24" s="405" t="n">
        <f aca="false">IFERROR(DY24*(1+INDEX(Inputs!$O$15:$O$25,MATCH('Cash Flows - Outlier'!DZ$2,Inputs!$L$15:$L$25))/12),0)</f>
        <v>0</v>
      </c>
      <c r="EA24" s="405" t="n">
        <f aca="false">IFERROR(DZ24*(1+INDEX(Inputs!$O$15:$O$25,MATCH('Cash Flows - Outlier'!EA$2,Inputs!$L$15:$L$25))/12),0)</f>
        <v>0</v>
      </c>
      <c r="EB24" s="405" t="n">
        <f aca="false">IFERROR(EA24*(1+INDEX(Inputs!$O$15:$O$25,MATCH('Cash Flows - Outlier'!EB$2,Inputs!$L$15:$L$25))/12),0)</f>
        <v>0</v>
      </c>
      <c r="EC24" s="405" t="n">
        <f aca="false">IFERROR(EB24*(1+INDEX(Inputs!$O$15:$O$25,MATCH('Cash Flows - Outlier'!EC$2,Inputs!$L$15:$L$25))/12),0)</f>
        <v>0</v>
      </c>
      <c r="ED24" s="405" t="n">
        <f aca="false">IFERROR(EC24*(1+INDEX(Inputs!$O$15:$O$25,MATCH('Cash Flows - Outlier'!ED$2,Inputs!$L$15:$L$25))/12),0)</f>
        <v>0</v>
      </c>
      <c r="EE24" s="405" t="n">
        <f aca="false">IFERROR(ED24*(1+INDEX(Inputs!$O$15:$O$25,MATCH('Cash Flows - Outlier'!EE$2,Inputs!$L$15:$L$25))/12),0)</f>
        <v>0</v>
      </c>
      <c r="EF24" s="405" t="n">
        <f aca="false">IFERROR(EE24*(1+INDEX(Inputs!$O$15:$O$25,MATCH('Cash Flows - Outlier'!EF$2,Inputs!$L$15:$L$25))/12),0)</f>
        <v>0</v>
      </c>
      <c r="EG24" s="405" t="n">
        <f aca="false">IFERROR(EF24*(1+INDEX(Inputs!$O$15:$O$25,MATCH('Cash Flows - Outlier'!EG$2,Inputs!$L$15:$L$25))/12),0)</f>
        <v>0</v>
      </c>
      <c r="EH24" s="405" t="n">
        <f aca="false">IFERROR(EG24*(1+INDEX(Inputs!$O$15:$O$25,MATCH('Cash Flows - Outlier'!EH$2,Inputs!$L$15:$L$25))/12),0)</f>
        <v>0</v>
      </c>
      <c r="EI24" s="405" t="n">
        <f aca="false">IFERROR(EH24*(1+INDEX(Inputs!$O$15:$O$25,MATCH('Cash Flows - Outlier'!EI$2,Inputs!$L$15:$L$25))/12),0)</f>
        <v>0</v>
      </c>
      <c r="EJ24" s="405" t="n">
        <f aca="false">IFERROR(EI24*(1+INDEX(Inputs!$O$15:$O$25,MATCH('Cash Flows - Outlier'!EJ$2,Inputs!$L$15:$L$25))/12),0)</f>
        <v>0</v>
      </c>
      <c r="EK24" s="405" t="n">
        <f aca="false">IFERROR(EJ24*(1+INDEX(Inputs!$O$15:$O$25,MATCH('Cash Flows - Outlier'!EK$2,Inputs!$L$15:$L$25))/12),0)</f>
        <v>0</v>
      </c>
      <c r="EL24" s="405" t="n">
        <f aca="false">IFERROR(EK24*(1+INDEX(Inputs!$O$15:$O$25,MATCH('Cash Flows - Outlier'!EL$2,Inputs!$L$15:$L$25))/12),0)</f>
        <v>0</v>
      </c>
      <c r="EM24" s="405" t="n">
        <f aca="false">IFERROR(EL24*(1+INDEX(Inputs!$O$15:$O$25,MATCH('Cash Flows - Outlier'!EM$2,Inputs!$L$15:$L$25))/12),0)</f>
        <v>0</v>
      </c>
      <c r="EN24" s="405" t="n">
        <f aca="false">IFERROR(EM24*(1+INDEX(Inputs!$O$15:$O$25,MATCH('Cash Flows - Outlier'!EN$2,Inputs!$L$15:$L$25))/12),0)</f>
        <v>0</v>
      </c>
      <c r="EO24" s="405" t="n">
        <f aca="false">IFERROR(EN24*(1+INDEX(Inputs!$O$15:$O$25,MATCH('Cash Flows - Outlier'!EO$2,Inputs!$L$15:$L$25))/12),0)</f>
        <v>0</v>
      </c>
      <c r="EP24" s="405" t="n">
        <f aca="false">IFERROR(EO24*(1+INDEX(Inputs!$O$15:$O$25,MATCH('Cash Flows - Outlier'!EP$2,Inputs!$L$15:$L$25))/12),0)</f>
        <v>0</v>
      </c>
      <c r="EQ24" s="405" t="n">
        <f aca="false">IFERROR(EP24*(1+INDEX(Inputs!$O$15:$O$25,MATCH('Cash Flows - Outlier'!EQ$2,Inputs!$L$15:$L$25))/12),0)</f>
        <v>0</v>
      </c>
      <c r="ER24" s="405" t="n">
        <f aca="false">IFERROR(EQ24*(1+INDEX(Inputs!$O$15:$O$25,MATCH('Cash Flows - Outlier'!ER$2,Inputs!$L$15:$L$25))/12),0)</f>
        <v>0</v>
      </c>
      <c r="ES24" s="405" t="n">
        <f aca="false">IFERROR(ER24*(1+INDEX(Inputs!$O$15:$O$25,MATCH('Cash Flows - Outlier'!ES$2,Inputs!$L$15:$L$25))/12),0)</f>
        <v>0</v>
      </c>
      <c r="ET24" s="405" t="n">
        <f aca="false">IFERROR(ES24*(1+INDEX(Inputs!$O$15:$O$25,MATCH('Cash Flows - Outlier'!ET$2,Inputs!$L$15:$L$25))/12),0)</f>
        <v>0</v>
      </c>
      <c r="EU24" s="405" t="n">
        <f aca="false">IFERROR(ET24*(1+INDEX(Inputs!$O$15:$O$25,MATCH('Cash Flows - Outlier'!EU$2,Inputs!$L$15:$L$25))/12),0)</f>
        <v>0</v>
      </c>
      <c r="EV24" s="405" t="n">
        <f aca="false">IFERROR(EU24*(1+INDEX(Inputs!$O$15:$O$25,MATCH('Cash Flows - Outlier'!EV$2,Inputs!$L$15:$L$25))/12),0)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222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223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0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Outlier'!V$2,Inputs!$L$15:$L$25))/12),0)</f>
        <v>0</v>
      </c>
      <c r="W28" s="383" t="n">
        <f aca="false">IFERROR(V28*(1+INDEX(Inputs!$P$15:$P$25,MATCH('Cash Flows - Outlier'!W$2,Inputs!$L$15:$L$25))/12),0)</f>
        <v>0</v>
      </c>
      <c r="X28" s="383" t="n">
        <f aca="false">IFERROR(W28*(1+INDEX(Inputs!$P$15:$P$25,MATCH('Cash Flows - Outlier'!X$2,Inputs!$L$15:$L$25))/12),0)</f>
        <v>0</v>
      </c>
      <c r="Y28" s="383" t="n">
        <f aca="false">IFERROR(X28*(1+INDEX(Inputs!$P$15:$P$25,MATCH('Cash Flows - Outlier'!Y$2,Inputs!$L$15:$L$25))/12),0)</f>
        <v>0</v>
      </c>
      <c r="Z28" s="383" t="n">
        <f aca="false">IFERROR(Y28*(1+INDEX(Inputs!$P$15:$P$25,MATCH('Cash Flows - Outlier'!Z$2,Inputs!$L$15:$L$25))/12),0)</f>
        <v>0</v>
      </c>
      <c r="AA28" s="383" t="n">
        <f aca="false">IFERROR(Z28*(1+INDEX(Inputs!$P$15:$P$25,MATCH('Cash Flows - Outlier'!AA$2,Inputs!$L$15:$L$25))/12),0)</f>
        <v>0</v>
      </c>
      <c r="AB28" s="383" t="n">
        <f aca="false">IFERROR(AA28*(1+INDEX(Inputs!$P$15:$P$25,MATCH('Cash Flows - Outlier'!AB$2,Inputs!$L$15:$L$25))/12),0)</f>
        <v>0</v>
      </c>
      <c r="AC28" s="383" t="n">
        <f aca="false">IFERROR(AB28*(1+INDEX(Inputs!$P$15:$P$25,MATCH('Cash Flows - Outlier'!AC$2,Inputs!$L$15:$L$25))/12),0)</f>
        <v>0</v>
      </c>
      <c r="AD28" s="383" t="n">
        <f aca="false">IFERROR(AC28*(1+INDEX(Inputs!$P$15:$P$25,MATCH('Cash Flows - Outlier'!AD$2,Inputs!$L$15:$L$25))/12),0)</f>
        <v>0</v>
      </c>
      <c r="AE28" s="383" t="n">
        <f aca="false">IFERROR(AD28*(1+INDEX(Inputs!$P$15:$P$25,MATCH('Cash Flows - Outlier'!AE$2,Inputs!$L$15:$L$25))/12),0)</f>
        <v>0</v>
      </c>
      <c r="AF28" s="383" t="n">
        <f aca="false">IFERROR(AE28*(1+INDEX(Inputs!$P$15:$P$25,MATCH('Cash Flows - Outlier'!AF$2,Inputs!$L$15:$L$25))/12),0)</f>
        <v>0</v>
      </c>
      <c r="AG28" s="383" t="n">
        <f aca="false">IFERROR(AF28*(1+INDEX(Inputs!$P$15:$P$25,MATCH('Cash Flows - Outlier'!AG$2,Inputs!$L$15:$L$25))/12),0)</f>
        <v>0</v>
      </c>
      <c r="AH28" s="383" t="n">
        <f aca="false">IFERROR(AG28*(1+INDEX(Inputs!$P$15:$P$25,MATCH('Cash Flows - Outlier'!AH$2,Inputs!$L$15:$L$25))/12),0)</f>
        <v>0</v>
      </c>
      <c r="AI28" s="383" t="n">
        <f aca="false">IFERROR(AH28*(1+INDEX(Inputs!$P$15:$P$25,MATCH('Cash Flows - Outlier'!AI$2,Inputs!$L$15:$L$25))/12),0)</f>
        <v>0</v>
      </c>
      <c r="AJ28" s="383" t="n">
        <f aca="false">IFERROR(AI28*(1+INDEX(Inputs!$P$15:$P$25,MATCH('Cash Flows - Outlier'!AJ$2,Inputs!$L$15:$L$25))/12),0)</f>
        <v>0</v>
      </c>
      <c r="AK28" s="383" t="n">
        <f aca="false">IFERROR(AJ28*(1+INDEX(Inputs!$P$15:$P$25,MATCH('Cash Flows - Outlier'!AK$2,Inputs!$L$15:$L$25))/12),0)</f>
        <v>0</v>
      </c>
      <c r="AL28" s="383" t="n">
        <f aca="false">IFERROR(AK28*(1+INDEX(Inputs!$P$15:$P$25,MATCH('Cash Flows - Outlier'!AL$2,Inputs!$L$15:$L$25))/12),0)</f>
        <v>0</v>
      </c>
      <c r="AM28" s="383" t="n">
        <f aca="false">IFERROR(AL28*(1+INDEX(Inputs!$P$15:$P$25,MATCH('Cash Flows - Outlier'!AM$2,Inputs!$L$15:$L$25))/12),0)</f>
        <v>0</v>
      </c>
      <c r="AN28" s="383" t="n">
        <f aca="false">IFERROR(AM28*(1+INDEX(Inputs!$P$15:$P$25,MATCH('Cash Flows - Outlier'!AN$2,Inputs!$L$15:$L$25))/12),0)</f>
        <v>0</v>
      </c>
      <c r="AO28" s="383" t="n">
        <f aca="false">IFERROR(AN28*(1+INDEX(Inputs!$P$15:$P$25,MATCH('Cash Flows - Outlier'!AO$2,Inputs!$L$15:$L$25))/12),0)</f>
        <v>0</v>
      </c>
      <c r="AP28" s="383" t="n">
        <f aca="false">IFERROR(AO28*(1+INDEX(Inputs!$P$15:$P$25,MATCH('Cash Flows - Outlier'!AP$2,Inputs!$L$15:$L$25))/12),0)</f>
        <v>0</v>
      </c>
      <c r="AQ28" s="383" t="n">
        <f aca="false">IFERROR(AP28*(1+INDEX(Inputs!$P$15:$P$25,MATCH('Cash Flows - Outlier'!AQ$2,Inputs!$L$15:$L$25))/12),0)</f>
        <v>0</v>
      </c>
      <c r="AR28" s="383" t="n">
        <f aca="false">IFERROR(AQ28*(1+INDEX(Inputs!$P$15:$P$25,MATCH('Cash Flows - Outlier'!AR$2,Inputs!$L$15:$L$25))/12),0)</f>
        <v>0</v>
      </c>
      <c r="AS28" s="383" t="n">
        <f aca="false">IFERROR(AR28*(1+INDEX(Inputs!$P$15:$P$25,MATCH('Cash Flows - Outlier'!AS$2,Inputs!$L$15:$L$25))/12),0)</f>
        <v>0</v>
      </c>
      <c r="AT28" s="383" t="n">
        <f aca="false">IFERROR(AS28*(1+INDEX(Inputs!$P$15:$P$25,MATCH('Cash Flows - Outlier'!AT$2,Inputs!$L$15:$L$25))/12),0)</f>
        <v>0</v>
      </c>
      <c r="AU28" s="383" t="n">
        <f aca="false">IFERROR(AT28*(1+INDEX(Inputs!$P$15:$P$25,MATCH('Cash Flows - Outlier'!AU$2,Inputs!$L$15:$L$25))/12),0)</f>
        <v>0</v>
      </c>
      <c r="AV28" s="383" t="n">
        <f aca="false">IFERROR(AU28*(1+INDEX(Inputs!$P$15:$P$25,MATCH('Cash Flows - Outlier'!AV$2,Inputs!$L$15:$L$25))/12),0)</f>
        <v>0</v>
      </c>
      <c r="AW28" s="383" t="n">
        <f aca="false">IFERROR(AV28*(1+INDEX(Inputs!$P$15:$P$25,MATCH('Cash Flows - Outlier'!AW$2,Inputs!$L$15:$L$25))/12),0)</f>
        <v>0</v>
      </c>
      <c r="AX28" s="383" t="n">
        <f aca="false">IFERROR(AW28*(1+INDEX(Inputs!$P$15:$P$25,MATCH('Cash Flows - Outlier'!AX$2,Inputs!$L$15:$L$25))/12),0)</f>
        <v>0</v>
      </c>
      <c r="AY28" s="383" t="n">
        <f aca="false">IFERROR(AX28*(1+INDEX(Inputs!$P$15:$P$25,MATCH('Cash Flows - Outlier'!AY$2,Inputs!$L$15:$L$25))/12),0)</f>
        <v>0</v>
      </c>
      <c r="AZ28" s="383" t="n">
        <f aca="false">IFERROR(AY28*(1+INDEX(Inputs!$P$15:$P$25,MATCH('Cash Flows - Outlier'!AZ$2,Inputs!$L$15:$L$25))/12),0)</f>
        <v>0</v>
      </c>
      <c r="BA28" s="383" t="n">
        <f aca="false">IFERROR(AZ28*(1+INDEX(Inputs!$P$15:$P$25,MATCH('Cash Flows - Outlier'!BA$2,Inputs!$L$15:$L$25))/12),0)</f>
        <v>0</v>
      </c>
      <c r="BB28" s="383" t="n">
        <f aca="false">IFERROR(BA28*(1+INDEX(Inputs!$P$15:$P$25,MATCH('Cash Flows - Outlier'!BB$2,Inputs!$L$15:$L$25))/12),0)</f>
        <v>0</v>
      </c>
      <c r="BC28" s="383" t="n">
        <f aca="false">IFERROR(BB28*(1+INDEX(Inputs!$P$15:$P$25,MATCH('Cash Flows - Outlier'!BC$2,Inputs!$L$15:$L$25))/12),0)</f>
        <v>0</v>
      </c>
      <c r="BD28" s="383" t="n">
        <f aca="false">IFERROR(BC28*(1+INDEX(Inputs!$P$15:$P$25,MATCH('Cash Flows - Outlier'!BD$2,Inputs!$L$15:$L$25))/12),0)</f>
        <v>0</v>
      </c>
      <c r="BE28" s="383" t="n">
        <f aca="false">IFERROR(BD28*(1+INDEX(Inputs!$P$15:$P$25,MATCH('Cash Flows - Outlier'!BE$2,Inputs!$L$15:$L$25))/12),0)</f>
        <v>0</v>
      </c>
      <c r="BF28" s="383" t="n">
        <f aca="false">IFERROR(BE28*(1+INDEX(Inputs!$P$15:$P$25,MATCH('Cash Flows - Outlier'!BF$2,Inputs!$L$15:$L$25))/12),0)</f>
        <v>0</v>
      </c>
      <c r="BG28" s="383" t="n">
        <f aca="false">IFERROR(BF28*(1+INDEX(Inputs!$P$15:$P$25,MATCH('Cash Flows - Outlier'!BG$2,Inputs!$L$15:$L$25))/12),0)</f>
        <v>0</v>
      </c>
      <c r="BH28" s="383" t="n">
        <f aca="false">IFERROR(BG28*(1+INDEX(Inputs!$P$15:$P$25,MATCH('Cash Flows - Outlier'!BH$2,Inputs!$L$15:$L$25))/12),0)</f>
        <v>0</v>
      </c>
      <c r="BI28" s="383" t="n">
        <f aca="false">IFERROR(BH28*(1+INDEX(Inputs!$P$15:$P$25,MATCH('Cash Flows - Outlier'!BI$2,Inputs!$L$15:$L$25))/12),0)</f>
        <v>0</v>
      </c>
      <c r="BJ28" s="383" t="n">
        <f aca="false">IFERROR(BI28*(1+INDEX(Inputs!$P$15:$P$25,MATCH('Cash Flows - Outlier'!BJ$2,Inputs!$L$15:$L$25))/12),0)</f>
        <v>0</v>
      </c>
      <c r="BK28" s="383" t="n">
        <f aca="false">IFERROR(BJ28*(1+INDEX(Inputs!$P$15:$P$25,MATCH('Cash Flows - Outlier'!BK$2,Inputs!$L$15:$L$25))/12),0)</f>
        <v>0</v>
      </c>
      <c r="BL28" s="383" t="n">
        <f aca="false">IFERROR(BK28*(1+INDEX(Inputs!$P$15:$P$25,MATCH('Cash Flows - Outlier'!BL$2,Inputs!$L$15:$L$25))/12),0)</f>
        <v>0</v>
      </c>
      <c r="BM28" s="383" t="n">
        <f aca="false">IFERROR(BL28*(1+INDEX(Inputs!$P$15:$P$25,MATCH('Cash Flows - Outlier'!BM$2,Inputs!$L$15:$L$25))/12),0)</f>
        <v>0</v>
      </c>
      <c r="BN28" s="383" t="n">
        <f aca="false">IFERROR(BM28*(1+INDEX(Inputs!$P$15:$P$25,MATCH('Cash Flows - Outlier'!BN$2,Inputs!$L$15:$L$25))/12),0)</f>
        <v>0</v>
      </c>
      <c r="BO28" s="383" t="n">
        <f aca="false">IFERROR(BN28*(1+INDEX(Inputs!$P$15:$P$25,MATCH('Cash Flows - Outlier'!BO$2,Inputs!$L$15:$L$25))/12),0)</f>
        <v>0</v>
      </c>
      <c r="BP28" s="383" t="n">
        <f aca="false">IFERROR(BO28*(1+INDEX(Inputs!$P$15:$P$25,MATCH('Cash Flows - Outlier'!BP$2,Inputs!$L$15:$L$25))/12),0)</f>
        <v>0</v>
      </c>
      <c r="BQ28" s="383" t="n">
        <f aca="false">IFERROR(BP28*(1+INDEX(Inputs!$P$15:$P$25,MATCH('Cash Flows - Outlier'!BQ$2,Inputs!$L$15:$L$25))/12),0)</f>
        <v>0</v>
      </c>
      <c r="BR28" s="383" t="n">
        <f aca="false">IFERROR(BQ28*(1+INDEX(Inputs!$P$15:$P$25,MATCH('Cash Flows - Outlier'!BR$2,Inputs!$L$15:$L$25))/12),0)</f>
        <v>0</v>
      </c>
      <c r="BS28" s="383" t="n">
        <f aca="false">IFERROR(BR28*(1+INDEX(Inputs!$P$15:$P$25,MATCH('Cash Flows - Outlier'!BS$2,Inputs!$L$15:$L$25))/12),0)</f>
        <v>0</v>
      </c>
      <c r="BT28" s="383" t="n">
        <f aca="false">IFERROR(BS28*(1+INDEX(Inputs!$P$15:$P$25,MATCH('Cash Flows - Outlier'!BT$2,Inputs!$L$15:$L$25))/12),0)</f>
        <v>0</v>
      </c>
      <c r="BU28" s="383" t="n">
        <f aca="false">IFERROR(BT28*(1+INDEX(Inputs!$P$15:$P$25,MATCH('Cash Flows - Outlier'!BU$2,Inputs!$L$15:$L$25))/12),0)</f>
        <v>0</v>
      </c>
      <c r="BV28" s="383" t="n">
        <f aca="false">IFERROR(BU28*(1+INDEX(Inputs!$P$15:$P$25,MATCH('Cash Flows - Outlier'!BV$2,Inputs!$L$15:$L$25))/12),0)</f>
        <v>0</v>
      </c>
      <c r="BW28" s="383" t="n">
        <f aca="false">IFERROR(BV28*(1+INDEX(Inputs!$P$15:$P$25,MATCH('Cash Flows - Outlier'!BW$2,Inputs!$L$15:$L$25))/12),0)</f>
        <v>0</v>
      </c>
      <c r="BX28" s="383" t="n">
        <f aca="false">IFERROR(BW28*(1+INDEX(Inputs!$P$15:$P$25,MATCH('Cash Flows - Outlier'!BX$2,Inputs!$L$15:$L$25))/12),0)</f>
        <v>0</v>
      </c>
      <c r="BY28" s="383" t="n">
        <f aca="false">IFERROR(BX28*(1+INDEX(Inputs!$P$15:$P$25,MATCH('Cash Flows - Outlier'!BY$2,Inputs!$L$15:$L$25))/12),0)</f>
        <v>0</v>
      </c>
      <c r="BZ28" s="383" t="n">
        <f aca="false">IFERROR(BY28*(1+INDEX(Inputs!$P$15:$P$25,MATCH('Cash Flows - Outlier'!BZ$2,Inputs!$L$15:$L$25))/12),0)</f>
        <v>0</v>
      </c>
      <c r="CA28" s="383" t="n">
        <f aca="false">IFERROR(BZ28*(1+INDEX(Inputs!$P$15:$P$25,MATCH('Cash Flows - Outlier'!CA$2,Inputs!$L$15:$L$25))/12),0)</f>
        <v>0</v>
      </c>
      <c r="CB28" s="383" t="n">
        <f aca="false">IFERROR(CA28*(1+INDEX(Inputs!$P$15:$P$25,MATCH('Cash Flows - Outlier'!CB$2,Inputs!$L$15:$L$25))/12),0)</f>
        <v>0</v>
      </c>
      <c r="CC28" s="383" t="n">
        <f aca="false">IFERROR(CB28*(1+INDEX(Inputs!$P$15:$P$25,MATCH('Cash Flows - Outlier'!CC$2,Inputs!$L$15:$L$25))/12),0)</f>
        <v>0</v>
      </c>
      <c r="CD28" s="383" t="n">
        <f aca="false">IFERROR(CC28*(1+INDEX(Inputs!$P$15:$P$25,MATCH('Cash Flows - Outlier'!CD$2,Inputs!$L$15:$L$25))/12),0)</f>
        <v>0</v>
      </c>
      <c r="CE28" s="383" t="n">
        <f aca="false">IFERROR(CD28*(1+INDEX(Inputs!$P$15:$P$25,MATCH('Cash Flows - Outlier'!CE$2,Inputs!$L$15:$L$25))/12),0)</f>
        <v>0</v>
      </c>
      <c r="CF28" s="383" t="n">
        <f aca="false">IFERROR(CE28*(1+INDEX(Inputs!$P$15:$P$25,MATCH('Cash Flows - Outlier'!CF$2,Inputs!$L$15:$L$25))/12),0)</f>
        <v>0</v>
      </c>
      <c r="CG28" s="383" t="n">
        <f aca="false">IFERROR(CF28*(1+INDEX(Inputs!$P$15:$P$25,MATCH('Cash Flows - Outlier'!CG$2,Inputs!$L$15:$L$25))/12),0)</f>
        <v>0</v>
      </c>
      <c r="CH28" s="383" t="n">
        <f aca="false">IFERROR(CG28*(1+INDEX(Inputs!$P$15:$P$25,MATCH('Cash Flows - Outlier'!CH$2,Inputs!$L$15:$L$25))/12),0)</f>
        <v>0</v>
      </c>
      <c r="CI28" s="383" t="n">
        <f aca="false">IFERROR(CH28*(1+INDEX(Inputs!$P$15:$P$25,MATCH('Cash Flows - Outlier'!CI$2,Inputs!$L$15:$L$25))/12),0)</f>
        <v>0</v>
      </c>
      <c r="CJ28" s="383" t="n">
        <f aca="false">IFERROR(CI28*(1+INDEX(Inputs!$P$15:$P$25,MATCH('Cash Flows - Outlier'!CJ$2,Inputs!$L$15:$L$25))/12),0)</f>
        <v>0</v>
      </c>
      <c r="CK28" s="383" t="n">
        <f aca="false">IFERROR(CJ28*(1+INDEX(Inputs!$P$15:$P$25,MATCH('Cash Flows - Outlier'!CK$2,Inputs!$L$15:$L$25))/12),0)</f>
        <v>0</v>
      </c>
      <c r="CL28" s="383" t="n">
        <f aca="false">IFERROR(CK28*(1+INDEX(Inputs!$P$15:$P$25,MATCH('Cash Flows - Outlier'!CL$2,Inputs!$L$15:$L$25))/12),0)</f>
        <v>0</v>
      </c>
      <c r="CM28" s="383" t="n">
        <f aca="false">IFERROR(CL28*(1+INDEX(Inputs!$P$15:$P$25,MATCH('Cash Flows - Outlier'!CM$2,Inputs!$L$15:$L$25))/12),0)</f>
        <v>0</v>
      </c>
      <c r="CN28" s="383" t="n">
        <f aca="false">IFERROR(CM28*(1+INDEX(Inputs!$P$15:$P$25,MATCH('Cash Flows - Outlier'!CN$2,Inputs!$L$15:$L$25))/12),0)</f>
        <v>0</v>
      </c>
      <c r="CO28" s="383" t="n">
        <f aca="false">IFERROR(CN28*(1+INDEX(Inputs!$P$15:$P$25,MATCH('Cash Flows - Outlier'!CO$2,Inputs!$L$15:$L$25))/12),0)</f>
        <v>0</v>
      </c>
      <c r="CP28" s="383" t="n">
        <f aca="false">IFERROR(CO28*(1+INDEX(Inputs!$P$15:$P$25,MATCH('Cash Flows - Outlier'!CP$2,Inputs!$L$15:$L$25))/12),0)</f>
        <v>0</v>
      </c>
      <c r="CQ28" s="383" t="n">
        <f aca="false">IFERROR(CP28*(1+INDEX(Inputs!$P$15:$P$25,MATCH('Cash Flows - Outlier'!CQ$2,Inputs!$L$15:$L$25))/12),0)</f>
        <v>0</v>
      </c>
      <c r="CR28" s="383" t="n">
        <f aca="false">IFERROR(CQ28*(1+INDEX(Inputs!$P$15:$P$25,MATCH('Cash Flows - Outlier'!CR$2,Inputs!$L$15:$L$25))/12),0)</f>
        <v>0</v>
      </c>
      <c r="CS28" s="383" t="n">
        <f aca="false">IFERROR(CR28*(1+INDEX(Inputs!$P$15:$P$25,MATCH('Cash Flows - Outlier'!CS$2,Inputs!$L$15:$L$25))/12),0)</f>
        <v>0</v>
      </c>
      <c r="CT28" s="383" t="n">
        <f aca="false">IFERROR(CS28*(1+INDEX(Inputs!$P$15:$P$25,MATCH('Cash Flows - Outlier'!CT$2,Inputs!$L$15:$L$25))/12),0)</f>
        <v>0</v>
      </c>
      <c r="CU28" s="383" t="n">
        <f aca="false">IFERROR(CT28*(1+INDEX(Inputs!$P$15:$P$25,MATCH('Cash Flows - Outlier'!CU$2,Inputs!$L$15:$L$25))/12),0)</f>
        <v>0</v>
      </c>
      <c r="CV28" s="383" t="n">
        <f aca="false">IFERROR(CU28*(1+INDEX(Inputs!$P$15:$P$25,MATCH('Cash Flows - Outlier'!CV$2,Inputs!$L$15:$L$25))/12),0)</f>
        <v>0</v>
      </c>
      <c r="CW28" s="383" t="n">
        <f aca="false">IFERROR(CV28*(1+INDEX(Inputs!$P$15:$P$25,MATCH('Cash Flows - Outlier'!CW$2,Inputs!$L$15:$L$25))/12),0)</f>
        <v>0</v>
      </c>
      <c r="CX28" s="383" t="n">
        <f aca="false">IFERROR(CW28*(1+INDEX(Inputs!$P$15:$P$25,MATCH('Cash Flows - Outlier'!CX$2,Inputs!$L$15:$L$25))/12),0)</f>
        <v>0</v>
      </c>
      <c r="CY28" s="383" t="n">
        <f aca="false">IFERROR(CX28*(1+INDEX(Inputs!$P$15:$P$25,MATCH('Cash Flows - Outlier'!CY$2,Inputs!$L$15:$L$25))/12),0)</f>
        <v>0</v>
      </c>
      <c r="CZ28" s="383" t="n">
        <f aca="false">IFERROR(CY28*(1+INDEX(Inputs!$P$15:$P$25,MATCH('Cash Flows - Outlier'!CZ$2,Inputs!$L$15:$L$25))/12),0)</f>
        <v>0</v>
      </c>
      <c r="DA28" s="383" t="n">
        <f aca="false">IFERROR(CZ28*(1+INDEX(Inputs!$P$15:$P$25,MATCH('Cash Flows - Outlier'!DA$2,Inputs!$L$15:$L$25))/12),0)</f>
        <v>0</v>
      </c>
      <c r="DB28" s="383" t="n">
        <f aca="false">IFERROR(DA28*(1+INDEX(Inputs!$P$15:$P$25,MATCH('Cash Flows - Outlier'!DB$2,Inputs!$L$15:$L$25))/12),0)</f>
        <v>0</v>
      </c>
      <c r="DC28" s="383" t="n">
        <f aca="false">IFERROR(DB28*(1+INDEX(Inputs!$P$15:$P$25,MATCH('Cash Flows - Outlier'!DC$2,Inputs!$L$15:$L$25))/12),0)</f>
        <v>0</v>
      </c>
      <c r="DD28" s="383" t="n">
        <f aca="false">IFERROR(DC28*(1+INDEX(Inputs!$P$15:$P$25,MATCH('Cash Flows - Outlier'!DD$2,Inputs!$L$15:$L$25))/12),0)</f>
        <v>0</v>
      </c>
      <c r="DE28" s="383" t="n">
        <f aca="false">IFERROR(DD28*(1+INDEX(Inputs!$P$15:$P$25,MATCH('Cash Flows - Outlier'!DE$2,Inputs!$L$15:$L$25))/12),0)</f>
        <v>0</v>
      </c>
      <c r="DF28" s="383" t="n">
        <f aca="false">IFERROR(DE28*(1+INDEX(Inputs!$P$15:$P$25,MATCH('Cash Flows - Outlier'!DF$2,Inputs!$L$15:$L$25))/12),0)</f>
        <v>0</v>
      </c>
      <c r="DG28" s="383" t="n">
        <f aca="false">IFERROR(DF28*(1+INDEX(Inputs!$P$15:$P$25,MATCH('Cash Flows - Outlier'!DG$2,Inputs!$L$15:$L$25))/12),0)</f>
        <v>0</v>
      </c>
      <c r="DH28" s="383" t="n">
        <f aca="false">IFERROR(DG28*(1+INDEX(Inputs!$P$15:$P$25,MATCH('Cash Flows - Outlier'!DH$2,Inputs!$L$15:$L$25))/12),0)</f>
        <v>0</v>
      </c>
      <c r="DI28" s="383" t="n">
        <f aca="false">IFERROR(DH28*(1+INDEX(Inputs!$P$15:$P$25,MATCH('Cash Flows - Outlier'!DI$2,Inputs!$L$15:$L$25))/12),0)</f>
        <v>0</v>
      </c>
      <c r="DJ28" s="383" t="n">
        <f aca="false">IFERROR(DI28*(1+INDEX(Inputs!$P$15:$P$25,MATCH('Cash Flows - Outlier'!DJ$2,Inputs!$L$15:$L$25))/12),0)</f>
        <v>0</v>
      </c>
      <c r="DK28" s="383" t="n">
        <f aca="false">IFERROR(DJ28*(1+INDEX(Inputs!$P$15:$P$25,MATCH('Cash Flows - Outlier'!DK$2,Inputs!$L$15:$L$25))/12),0)</f>
        <v>0</v>
      </c>
      <c r="DL28" s="383" t="n">
        <f aca="false">IFERROR(DK28*(1+INDEX(Inputs!$P$15:$P$25,MATCH('Cash Flows - Outlier'!DL$2,Inputs!$L$15:$L$25))/12),0)</f>
        <v>0</v>
      </c>
      <c r="DM28" s="383" t="n">
        <f aca="false">IFERROR(DL28*(1+INDEX(Inputs!$P$15:$P$25,MATCH('Cash Flows - Outlier'!DM$2,Inputs!$L$15:$L$25))/12),0)</f>
        <v>0</v>
      </c>
      <c r="DN28" s="383" t="n">
        <f aca="false">IFERROR(DM28*(1+INDEX(Inputs!$P$15:$P$25,MATCH('Cash Flows - Outlier'!DN$2,Inputs!$L$15:$L$25))/12),0)</f>
        <v>0</v>
      </c>
      <c r="DO28" s="383" t="n">
        <f aca="false">IFERROR(DN28*(1+INDEX(Inputs!$P$15:$P$25,MATCH('Cash Flows - Outlier'!DO$2,Inputs!$L$15:$L$25))/12),0)</f>
        <v>0</v>
      </c>
      <c r="DP28" s="383" t="n">
        <f aca="false">IFERROR(DO28*(1+INDEX(Inputs!$P$15:$P$25,MATCH('Cash Flows - Outlier'!DP$2,Inputs!$L$15:$L$25))/12),0)</f>
        <v>0</v>
      </c>
      <c r="DQ28" s="383" t="n">
        <f aca="false">IFERROR(DP28*(1+INDEX(Inputs!$P$15:$P$25,MATCH('Cash Flows - Outlier'!DQ$2,Inputs!$L$15:$L$25))/12),0)</f>
        <v>0</v>
      </c>
      <c r="DR28" s="383" t="n">
        <f aca="false">IFERROR(DQ28*(1+INDEX(Inputs!$P$15:$P$25,MATCH('Cash Flows - Outlier'!DR$2,Inputs!$L$15:$L$25))/12),0)</f>
        <v>0</v>
      </c>
      <c r="DS28" s="383" t="n">
        <f aca="false">IFERROR(DR28*(1+INDEX(Inputs!$P$15:$P$25,MATCH('Cash Flows - Outlier'!DS$2,Inputs!$L$15:$L$25))/12),0)</f>
        <v>0</v>
      </c>
      <c r="DT28" s="383" t="n">
        <f aca="false">IFERROR(DS28*(1+INDEX(Inputs!$P$15:$P$25,MATCH('Cash Flows - Outlier'!DT$2,Inputs!$L$15:$L$25))/12),0)</f>
        <v>0</v>
      </c>
      <c r="DU28" s="383" t="n">
        <f aca="false">IFERROR(DT28*(1+INDEX(Inputs!$P$15:$P$25,MATCH('Cash Flows - Outlier'!DU$2,Inputs!$L$15:$L$25))/12),0)</f>
        <v>0</v>
      </c>
      <c r="DV28" s="383" t="n">
        <f aca="false">IFERROR(DU28*(1+INDEX(Inputs!$P$15:$P$25,MATCH('Cash Flows - Outlier'!DV$2,Inputs!$L$15:$L$25))/12),0)</f>
        <v>0</v>
      </c>
      <c r="DW28" s="383" t="n">
        <f aca="false">IFERROR(DV28*(1+INDEX(Inputs!$P$15:$P$25,MATCH('Cash Flows - Outlier'!DW$2,Inputs!$L$15:$L$25))/12),0)</f>
        <v>0</v>
      </c>
      <c r="DX28" s="383" t="n">
        <f aca="false">IFERROR(DW28*(1+INDEX(Inputs!$P$15:$P$25,MATCH('Cash Flows - Outlier'!DX$2,Inputs!$L$15:$L$25))/12),0)</f>
        <v>0</v>
      </c>
      <c r="DY28" s="383" t="n">
        <f aca="false">IFERROR(DX28*(1+INDEX(Inputs!$P$15:$P$25,MATCH('Cash Flows - Outlier'!DY$2,Inputs!$L$15:$L$25))/12),0)</f>
        <v>0</v>
      </c>
      <c r="DZ28" s="383" t="n">
        <f aca="false">IFERROR(DY28*(1+INDEX(Inputs!$P$15:$P$25,MATCH('Cash Flows - Outlier'!DZ$2,Inputs!$L$15:$L$25))/12),0)</f>
        <v>0</v>
      </c>
      <c r="EA28" s="383" t="n">
        <f aca="false">IFERROR(DZ28*(1+INDEX(Inputs!$P$15:$P$25,MATCH('Cash Flows - Outlier'!EA$2,Inputs!$L$15:$L$25))/12),0)</f>
        <v>0</v>
      </c>
      <c r="EB28" s="383" t="n">
        <f aca="false">IFERROR(EA28*(1+INDEX(Inputs!$P$15:$P$25,MATCH('Cash Flows - Outlier'!EB$2,Inputs!$L$15:$L$25))/12),0)</f>
        <v>0</v>
      </c>
      <c r="EC28" s="383" t="n">
        <f aca="false">IFERROR(EB28*(1+INDEX(Inputs!$P$15:$P$25,MATCH('Cash Flows - Outlier'!EC$2,Inputs!$L$15:$L$25))/12),0)</f>
        <v>0</v>
      </c>
      <c r="ED28" s="383" t="n">
        <f aca="false">IFERROR(EC28*(1+INDEX(Inputs!$P$15:$P$25,MATCH('Cash Flows - Outlier'!ED$2,Inputs!$L$15:$L$25))/12),0)</f>
        <v>0</v>
      </c>
      <c r="EE28" s="383" t="n">
        <f aca="false">IFERROR(ED28*(1+INDEX(Inputs!$P$15:$P$25,MATCH('Cash Flows - Outlier'!EE$2,Inputs!$L$15:$L$25))/12),0)</f>
        <v>0</v>
      </c>
      <c r="EF28" s="383" t="n">
        <f aca="false">IFERROR(EE28*(1+INDEX(Inputs!$P$15:$P$25,MATCH('Cash Flows - Outlier'!EF$2,Inputs!$L$15:$L$25))/12),0)</f>
        <v>0</v>
      </c>
      <c r="EG28" s="383" t="n">
        <f aca="false">IFERROR(EF28*(1+INDEX(Inputs!$P$15:$P$25,MATCH('Cash Flows - Outlier'!EG$2,Inputs!$L$15:$L$25))/12),0)</f>
        <v>0</v>
      </c>
      <c r="EH28" s="383" t="n">
        <f aca="false">IFERROR(EG28*(1+INDEX(Inputs!$P$15:$P$25,MATCH('Cash Flows - Outlier'!EH$2,Inputs!$L$15:$L$25))/12),0)</f>
        <v>0</v>
      </c>
      <c r="EI28" s="383" t="n">
        <f aca="false">IFERROR(EH28*(1+INDEX(Inputs!$P$15:$P$25,MATCH('Cash Flows - Outlier'!EI$2,Inputs!$L$15:$L$25))/12),0)</f>
        <v>0</v>
      </c>
      <c r="EJ28" s="383" t="n">
        <f aca="false">IFERROR(EI28*(1+INDEX(Inputs!$P$15:$P$25,MATCH('Cash Flows - Outlier'!EJ$2,Inputs!$L$15:$L$25))/12),0)</f>
        <v>0</v>
      </c>
      <c r="EK28" s="383" t="n">
        <f aca="false">IFERROR(EJ28*(1+INDEX(Inputs!$P$15:$P$25,MATCH('Cash Flows - Outlier'!EK$2,Inputs!$L$15:$L$25))/12),0)</f>
        <v>0</v>
      </c>
      <c r="EL28" s="383" t="n">
        <f aca="false">IFERROR(EK28*(1+INDEX(Inputs!$P$15:$P$25,MATCH('Cash Flows - Outlier'!EL$2,Inputs!$L$15:$L$25))/12),0)</f>
        <v>0</v>
      </c>
      <c r="EM28" s="383" t="n">
        <f aca="false">IFERROR(EL28*(1+INDEX(Inputs!$P$15:$P$25,MATCH('Cash Flows - Outlier'!EM$2,Inputs!$L$15:$L$25))/12),0)</f>
        <v>0</v>
      </c>
      <c r="EN28" s="383" t="n">
        <f aca="false">IFERROR(EM28*(1+INDEX(Inputs!$P$15:$P$25,MATCH('Cash Flows - Outlier'!EN$2,Inputs!$L$15:$L$25))/12),0)</f>
        <v>0</v>
      </c>
      <c r="EO28" s="383" t="n">
        <f aca="false">IFERROR(EN28*(1+INDEX(Inputs!$P$15:$P$25,MATCH('Cash Flows - Outlier'!EO$2,Inputs!$L$15:$L$25))/12),0)</f>
        <v>0</v>
      </c>
      <c r="EP28" s="383" t="n">
        <f aca="false">IFERROR(EO28*(1+INDEX(Inputs!$P$15:$P$25,MATCH('Cash Flows - Outlier'!EP$2,Inputs!$L$15:$L$25))/12),0)</f>
        <v>0</v>
      </c>
      <c r="EQ28" s="383" t="n">
        <f aca="false">IFERROR(EP28*(1+INDEX(Inputs!$P$15:$P$25,MATCH('Cash Flows - Outlier'!EQ$2,Inputs!$L$15:$L$25))/12),0)</f>
        <v>0</v>
      </c>
      <c r="ER28" s="383" t="n">
        <f aca="false">IFERROR(EQ28*(1+INDEX(Inputs!$P$15:$P$25,MATCH('Cash Flows - Outlier'!ER$2,Inputs!$L$15:$L$25))/12),0)</f>
        <v>0</v>
      </c>
      <c r="ES28" s="383" t="n">
        <f aca="false">IFERROR(ER28*(1+INDEX(Inputs!$P$15:$P$25,MATCH('Cash Flows - Outlier'!ES$2,Inputs!$L$15:$L$25))/12),0)</f>
        <v>0</v>
      </c>
      <c r="ET28" s="383" t="n">
        <f aca="false">IFERROR(ES28*(1+INDEX(Inputs!$P$15:$P$25,MATCH('Cash Flows - Outlier'!ET$2,Inputs!$L$15:$L$25))/12),0)</f>
        <v>0</v>
      </c>
      <c r="EU28" s="383" t="n">
        <f aca="false">IFERROR(ET28*(1+INDEX(Inputs!$P$15:$P$25,MATCH('Cash Flows - Outlier'!EU$2,Inputs!$L$15:$L$25))/12),0)</f>
        <v>0</v>
      </c>
      <c r="EV28" s="383" t="n">
        <f aca="false">IFERROR(EU28*(1+INDEX(Inputs!$P$15:$P$25,MATCH('Cash Flows - Outlier'!EV$2,Inputs!$L$15:$L$25))/12),0)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Outlier'!V$2,Inputs!$L$15:$L$25))/12),0)</f>
        <v>0</v>
      </c>
      <c r="W29" s="383" t="n">
        <f aca="false">IFERROR(V29*(1+INDEX(Inputs!$P$15:$P$25,MATCH('Cash Flows - Outlier'!W$2,Inputs!$L$15:$L$25))/12),0)</f>
        <v>0</v>
      </c>
      <c r="X29" s="383" t="n">
        <f aca="false">IFERROR(W29*(1+INDEX(Inputs!$P$15:$P$25,MATCH('Cash Flows - Outlier'!X$2,Inputs!$L$15:$L$25))/12),0)</f>
        <v>0</v>
      </c>
      <c r="Y29" s="383" t="n">
        <f aca="false">IFERROR(X29*(1+INDEX(Inputs!$P$15:$P$25,MATCH('Cash Flows - Outlier'!Y$2,Inputs!$L$15:$L$25))/12),0)</f>
        <v>0</v>
      </c>
      <c r="Z29" s="383" t="n">
        <f aca="false">IFERROR(Y29*(1+INDEX(Inputs!$P$15:$P$25,MATCH('Cash Flows - Outlier'!Z$2,Inputs!$L$15:$L$25))/12),0)</f>
        <v>0</v>
      </c>
      <c r="AA29" s="383" t="n">
        <f aca="false">IFERROR(Z29*(1+INDEX(Inputs!$P$15:$P$25,MATCH('Cash Flows - Outlier'!AA$2,Inputs!$L$15:$L$25))/12),0)</f>
        <v>0</v>
      </c>
      <c r="AB29" s="383" t="n">
        <f aca="false">IFERROR(AA29*(1+INDEX(Inputs!$P$15:$P$25,MATCH('Cash Flows - Outlier'!AB$2,Inputs!$L$15:$L$25))/12),0)</f>
        <v>0</v>
      </c>
      <c r="AC29" s="383" t="n">
        <f aca="false">IFERROR(AB29*(1+INDEX(Inputs!$P$15:$P$25,MATCH('Cash Flows - Outlier'!AC$2,Inputs!$L$15:$L$25))/12),0)</f>
        <v>0</v>
      </c>
      <c r="AD29" s="383" t="n">
        <f aca="false">IFERROR(AC29*(1+INDEX(Inputs!$P$15:$P$25,MATCH('Cash Flows - Outlier'!AD$2,Inputs!$L$15:$L$25))/12),0)</f>
        <v>0</v>
      </c>
      <c r="AE29" s="383" t="n">
        <f aca="false">IFERROR(AD29*(1+INDEX(Inputs!$P$15:$P$25,MATCH('Cash Flows - Outlier'!AE$2,Inputs!$L$15:$L$25))/12),0)</f>
        <v>0</v>
      </c>
      <c r="AF29" s="383" t="n">
        <f aca="false">IFERROR(AE29*(1+INDEX(Inputs!$P$15:$P$25,MATCH('Cash Flows - Outlier'!AF$2,Inputs!$L$15:$L$25))/12),0)</f>
        <v>0</v>
      </c>
      <c r="AG29" s="383" t="n">
        <f aca="false">IFERROR(AF29*(1+INDEX(Inputs!$P$15:$P$25,MATCH('Cash Flows - Outlier'!AG$2,Inputs!$L$15:$L$25))/12),0)</f>
        <v>0</v>
      </c>
      <c r="AH29" s="383" t="n">
        <f aca="false">IFERROR(AG29*(1+INDEX(Inputs!$P$15:$P$25,MATCH('Cash Flows - Outlier'!AH$2,Inputs!$L$15:$L$25))/12),0)</f>
        <v>0</v>
      </c>
      <c r="AI29" s="383" t="n">
        <f aca="false">IFERROR(AH29*(1+INDEX(Inputs!$P$15:$P$25,MATCH('Cash Flows - Outlier'!AI$2,Inputs!$L$15:$L$25))/12),0)</f>
        <v>0</v>
      </c>
      <c r="AJ29" s="383" t="n">
        <f aca="false">IFERROR(AI29*(1+INDEX(Inputs!$P$15:$P$25,MATCH('Cash Flows - Outlier'!AJ$2,Inputs!$L$15:$L$25))/12),0)</f>
        <v>0</v>
      </c>
      <c r="AK29" s="383" t="n">
        <f aca="false">IFERROR(AJ29*(1+INDEX(Inputs!$P$15:$P$25,MATCH('Cash Flows - Outlier'!AK$2,Inputs!$L$15:$L$25))/12),0)</f>
        <v>0</v>
      </c>
      <c r="AL29" s="383" t="n">
        <f aca="false">IFERROR(AK29*(1+INDEX(Inputs!$P$15:$P$25,MATCH('Cash Flows - Outlier'!AL$2,Inputs!$L$15:$L$25))/12),0)</f>
        <v>0</v>
      </c>
      <c r="AM29" s="383" t="n">
        <f aca="false">IFERROR(AL29*(1+INDEX(Inputs!$P$15:$P$25,MATCH('Cash Flows - Outlier'!AM$2,Inputs!$L$15:$L$25))/12),0)</f>
        <v>0</v>
      </c>
      <c r="AN29" s="383" t="n">
        <f aca="false">IFERROR(AM29*(1+INDEX(Inputs!$P$15:$P$25,MATCH('Cash Flows - Outlier'!AN$2,Inputs!$L$15:$L$25))/12),0)</f>
        <v>0</v>
      </c>
      <c r="AO29" s="383" t="n">
        <f aca="false">IFERROR(AN29*(1+INDEX(Inputs!$P$15:$P$25,MATCH('Cash Flows - Outlier'!AO$2,Inputs!$L$15:$L$25))/12),0)</f>
        <v>0</v>
      </c>
      <c r="AP29" s="383" t="n">
        <f aca="false">IFERROR(AO29*(1+INDEX(Inputs!$P$15:$P$25,MATCH('Cash Flows - Outlier'!AP$2,Inputs!$L$15:$L$25))/12),0)</f>
        <v>0</v>
      </c>
      <c r="AQ29" s="383" t="n">
        <f aca="false">IFERROR(AP29*(1+INDEX(Inputs!$P$15:$P$25,MATCH('Cash Flows - Outlier'!AQ$2,Inputs!$L$15:$L$25))/12),0)</f>
        <v>0</v>
      </c>
      <c r="AR29" s="383" t="n">
        <f aca="false">IFERROR(AQ29*(1+INDEX(Inputs!$P$15:$P$25,MATCH('Cash Flows - Outlier'!AR$2,Inputs!$L$15:$L$25))/12),0)</f>
        <v>0</v>
      </c>
      <c r="AS29" s="383" t="n">
        <f aca="false">IFERROR(AR29*(1+INDEX(Inputs!$P$15:$P$25,MATCH('Cash Flows - Outlier'!AS$2,Inputs!$L$15:$L$25))/12),0)</f>
        <v>0</v>
      </c>
      <c r="AT29" s="383" t="n">
        <f aca="false">IFERROR(AS29*(1+INDEX(Inputs!$P$15:$P$25,MATCH('Cash Flows - Outlier'!AT$2,Inputs!$L$15:$L$25))/12),0)</f>
        <v>0</v>
      </c>
      <c r="AU29" s="383" t="n">
        <f aca="false">IFERROR(AT29*(1+INDEX(Inputs!$P$15:$P$25,MATCH('Cash Flows - Outlier'!AU$2,Inputs!$L$15:$L$25))/12),0)</f>
        <v>0</v>
      </c>
      <c r="AV29" s="383" t="n">
        <f aca="false">IFERROR(AU29*(1+INDEX(Inputs!$P$15:$P$25,MATCH('Cash Flows - Outlier'!AV$2,Inputs!$L$15:$L$25))/12),0)</f>
        <v>0</v>
      </c>
      <c r="AW29" s="383" t="n">
        <f aca="false">IFERROR(AV29*(1+INDEX(Inputs!$P$15:$P$25,MATCH('Cash Flows - Outlier'!AW$2,Inputs!$L$15:$L$25))/12),0)</f>
        <v>0</v>
      </c>
      <c r="AX29" s="383" t="n">
        <f aca="false">IFERROR(AW29*(1+INDEX(Inputs!$P$15:$P$25,MATCH('Cash Flows - Outlier'!AX$2,Inputs!$L$15:$L$25))/12),0)</f>
        <v>0</v>
      </c>
      <c r="AY29" s="383" t="n">
        <f aca="false">IFERROR(AX29*(1+INDEX(Inputs!$P$15:$P$25,MATCH('Cash Flows - Outlier'!AY$2,Inputs!$L$15:$L$25))/12),0)</f>
        <v>0</v>
      </c>
      <c r="AZ29" s="383" t="n">
        <f aca="false">IFERROR(AY29*(1+INDEX(Inputs!$P$15:$P$25,MATCH('Cash Flows - Outlier'!AZ$2,Inputs!$L$15:$L$25))/12),0)</f>
        <v>0</v>
      </c>
      <c r="BA29" s="383" t="n">
        <f aca="false">IFERROR(AZ29*(1+INDEX(Inputs!$P$15:$P$25,MATCH('Cash Flows - Outlier'!BA$2,Inputs!$L$15:$L$25))/12),0)</f>
        <v>0</v>
      </c>
      <c r="BB29" s="383" t="n">
        <f aca="false">IFERROR(BA29*(1+INDEX(Inputs!$P$15:$P$25,MATCH('Cash Flows - Outlier'!BB$2,Inputs!$L$15:$L$25))/12),0)</f>
        <v>0</v>
      </c>
      <c r="BC29" s="383" t="n">
        <f aca="false">IFERROR(BB29*(1+INDEX(Inputs!$P$15:$P$25,MATCH('Cash Flows - Outlier'!BC$2,Inputs!$L$15:$L$25))/12),0)</f>
        <v>0</v>
      </c>
      <c r="BD29" s="383" t="n">
        <f aca="false">IFERROR(BC29*(1+INDEX(Inputs!$P$15:$P$25,MATCH('Cash Flows - Outlier'!BD$2,Inputs!$L$15:$L$25))/12),0)</f>
        <v>0</v>
      </c>
      <c r="BE29" s="383" t="n">
        <f aca="false">IFERROR(BD29*(1+INDEX(Inputs!$P$15:$P$25,MATCH('Cash Flows - Outlier'!BE$2,Inputs!$L$15:$L$25))/12),0)</f>
        <v>0</v>
      </c>
      <c r="BF29" s="383" t="n">
        <f aca="false">IFERROR(BE29*(1+INDEX(Inputs!$P$15:$P$25,MATCH('Cash Flows - Outlier'!BF$2,Inputs!$L$15:$L$25))/12),0)</f>
        <v>0</v>
      </c>
      <c r="BG29" s="383" t="n">
        <f aca="false">IFERROR(BF29*(1+INDEX(Inputs!$P$15:$P$25,MATCH('Cash Flows - Outlier'!BG$2,Inputs!$L$15:$L$25))/12),0)</f>
        <v>0</v>
      </c>
      <c r="BH29" s="383" t="n">
        <f aca="false">IFERROR(BG29*(1+INDEX(Inputs!$P$15:$P$25,MATCH('Cash Flows - Outlier'!BH$2,Inputs!$L$15:$L$25))/12),0)</f>
        <v>0</v>
      </c>
      <c r="BI29" s="383" t="n">
        <f aca="false">IFERROR(BH29*(1+INDEX(Inputs!$P$15:$P$25,MATCH('Cash Flows - Outlier'!BI$2,Inputs!$L$15:$L$25))/12),0)</f>
        <v>0</v>
      </c>
      <c r="BJ29" s="383" t="n">
        <f aca="false">IFERROR(BI29*(1+INDEX(Inputs!$P$15:$P$25,MATCH('Cash Flows - Outlier'!BJ$2,Inputs!$L$15:$L$25))/12),0)</f>
        <v>0</v>
      </c>
      <c r="BK29" s="383" t="n">
        <f aca="false">IFERROR(BJ29*(1+INDEX(Inputs!$P$15:$P$25,MATCH('Cash Flows - Outlier'!BK$2,Inputs!$L$15:$L$25))/12),0)</f>
        <v>0</v>
      </c>
      <c r="BL29" s="383" t="n">
        <f aca="false">IFERROR(BK29*(1+INDEX(Inputs!$P$15:$P$25,MATCH('Cash Flows - Outlier'!BL$2,Inputs!$L$15:$L$25))/12),0)</f>
        <v>0</v>
      </c>
      <c r="BM29" s="383" t="n">
        <f aca="false">IFERROR(BL29*(1+INDEX(Inputs!$P$15:$P$25,MATCH('Cash Flows - Outlier'!BM$2,Inputs!$L$15:$L$25))/12),0)</f>
        <v>0</v>
      </c>
      <c r="BN29" s="383" t="n">
        <f aca="false">IFERROR(BM29*(1+INDEX(Inputs!$P$15:$P$25,MATCH('Cash Flows - Outlier'!BN$2,Inputs!$L$15:$L$25))/12),0)</f>
        <v>0</v>
      </c>
      <c r="BO29" s="383" t="n">
        <f aca="false">IFERROR(BN29*(1+INDEX(Inputs!$P$15:$P$25,MATCH('Cash Flows - Outlier'!BO$2,Inputs!$L$15:$L$25))/12),0)</f>
        <v>0</v>
      </c>
      <c r="BP29" s="383" t="n">
        <f aca="false">IFERROR(BO29*(1+INDEX(Inputs!$P$15:$P$25,MATCH('Cash Flows - Outlier'!BP$2,Inputs!$L$15:$L$25))/12),0)</f>
        <v>0</v>
      </c>
      <c r="BQ29" s="383" t="n">
        <f aca="false">IFERROR(BP29*(1+INDEX(Inputs!$P$15:$P$25,MATCH('Cash Flows - Outlier'!BQ$2,Inputs!$L$15:$L$25))/12),0)</f>
        <v>0</v>
      </c>
      <c r="BR29" s="383" t="n">
        <f aca="false">IFERROR(BQ29*(1+INDEX(Inputs!$P$15:$P$25,MATCH('Cash Flows - Outlier'!BR$2,Inputs!$L$15:$L$25))/12),0)</f>
        <v>0</v>
      </c>
      <c r="BS29" s="383" t="n">
        <f aca="false">IFERROR(BR29*(1+INDEX(Inputs!$P$15:$P$25,MATCH('Cash Flows - Outlier'!BS$2,Inputs!$L$15:$L$25))/12),0)</f>
        <v>0</v>
      </c>
      <c r="BT29" s="383" t="n">
        <f aca="false">IFERROR(BS29*(1+INDEX(Inputs!$P$15:$P$25,MATCH('Cash Flows - Outlier'!BT$2,Inputs!$L$15:$L$25))/12),0)</f>
        <v>0</v>
      </c>
      <c r="BU29" s="383" t="n">
        <f aca="false">IFERROR(BT29*(1+INDEX(Inputs!$P$15:$P$25,MATCH('Cash Flows - Outlier'!BU$2,Inputs!$L$15:$L$25))/12),0)</f>
        <v>0</v>
      </c>
      <c r="BV29" s="383" t="n">
        <f aca="false">IFERROR(BU29*(1+INDEX(Inputs!$P$15:$P$25,MATCH('Cash Flows - Outlier'!BV$2,Inputs!$L$15:$L$25))/12),0)</f>
        <v>0</v>
      </c>
      <c r="BW29" s="383" t="n">
        <f aca="false">IFERROR(BV29*(1+INDEX(Inputs!$P$15:$P$25,MATCH('Cash Flows - Outlier'!BW$2,Inputs!$L$15:$L$25))/12),0)</f>
        <v>0</v>
      </c>
      <c r="BX29" s="383" t="n">
        <f aca="false">IFERROR(BW29*(1+INDEX(Inputs!$P$15:$P$25,MATCH('Cash Flows - Outlier'!BX$2,Inputs!$L$15:$L$25))/12),0)</f>
        <v>0</v>
      </c>
      <c r="BY29" s="383" t="n">
        <f aca="false">IFERROR(BX29*(1+INDEX(Inputs!$P$15:$P$25,MATCH('Cash Flows - Outlier'!BY$2,Inputs!$L$15:$L$25))/12),0)</f>
        <v>0</v>
      </c>
      <c r="BZ29" s="383" t="n">
        <f aca="false">IFERROR(BY29*(1+INDEX(Inputs!$P$15:$P$25,MATCH('Cash Flows - Outlier'!BZ$2,Inputs!$L$15:$L$25))/12),0)</f>
        <v>0</v>
      </c>
      <c r="CA29" s="383" t="n">
        <f aca="false">IFERROR(BZ29*(1+INDEX(Inputs!$P$15:$P$25,MATCH('Cash Flows - Outlier'!CA$2,Inputs!$L$15:$L$25))/12),0)</f>
        <v>0</v>
      </c>
      <c r="CB29" s="383" t="n">
        <f aca="false">IFERROR(CA29*(1+INDEX(Inputs!$P$15:$P$25,MATCH('Cash Flows - Outlier'!CB$2,Inputs!$L$15:$L$25))/12),0)</f>
        <v>0</v>
      </c>
      <c r="CC29" s="383" t="n">
        <f aca="false">IFERROR(CB29*(1+INDEX(Inputs!$P$15:$P$25,MATCH('Cash Flows - Outlier'!CC$2,Inputs!$L$15:$L$25))/12),0)</f>
        <v>0</v>
      </c>
      <c r="CD29" s="383" t="n">
        <f aca="false">IFERROR(CC29*(1+INDEX(Inputs!$P$15:$P$25,MATCH('Cash Flows - Outlier'!CD$2,Inputs!$L$15:$L$25))/12),0)</f>
        <v>0</v>
      </c>
      <c r="CE29" s="383" t="n">
        <f aca="false">IFERROR(CD29*(1+INDEX(Inputs!$P$15:$P$25,MATCH('Cash Flows - Outlier'!CE$2,Inputs!$L$15:$L$25))/12),0)</f>
        <v>0</v>
      </c>
      <c r="CF29" s="383" t="n">
        <f aca="false">IFERROR(CE29*(1+INDEX(Inputs!$P$15:$P$25,MATCH('Cash Flows - Outlier'!CF$2,Inputs!$L$15:$L$25))/12),0)</f>
        <v>0</v>
      </c>
      <c r="CG29" s="383" t="n">
        <f aca="false">IFERROR(CF29*(1+INDEX(Inputs!$P$15:$P$25,MATCH('Cash Flows - Outlier'!CG$2,Inputs!$L$15:$L$25))/12),0)</f>
        <v>0</v>
      </c>
      <c r="CH29" s="383" t="n">
        <f aca="false">IFERROR(CG29*(1+INDEX(Inputs!$P$15:$P$25,MATCH('Cash Flows - Outlier'!CH$2,Inputs!$L$15:$L$25))/12),0)</f>
        <v>0</v>
      </c>
      <c r="CI29" s="383" t="n">
        <f aca="false">IFERROR(CH29*(1+INDEX(Inputs!$P$15:$P$25,MATCH('Cash Flows - Outlier'!CI$2,Inputs!$L$15:$L$25))/12),0)</f>
        <v>0</v>
      </c>
      <c r="CJ29" s="383" t="n">
        <f aca="false">IFERROR(CI29*(1+INDEX(Inputs!$P$15:$P$25,MATCH('Cash Flows - Outlier'!CJ$2,Inputs!$L$15:$L$25))/12),0)</f>
        <v>0</v>
      </c>
      <c r="CK29" s="383" t="n">
        <f aca="false">IFERROR(CJ29*(1+INDEX(Inputs!$P$15:$P$25,MATCH('Cash Flows - Outlier'!CK$2,Inputs!$L$15:$L$25))/12),0)</f>
        <v>0</v>
      </c>
      <c r="CL29" s="383" t="n">
        <f aca="false">IFERROR(CK29*(1+INDEX(Inputs!$P$15:$P$25,MATCH('Cash Flows - Outlier'!CL$2,Inputs!$L$15:$L$25))/12),0)</f>
        <v>0</v>
      </c>
      <c r="CM29" s="383" t="n">
        <f aca="false">IFERROR(CL29*(1+INDEX(Inputs!$P$15:$P$25,MATCH('Cash Flows - Outlier'!CM$2,Inputs!$L$15:$L$25))/12),0)</f>
        <v>0</v>
      </c>
      <c r="CN29" s="383" t="n">
        <f aca="false">IFERROR(CM29*(1+INDEX(Inputs!$P$15:$P$25,MATCH('Cash Flows - Outlier'!CN$2,Inputs!$L$15:$L$25))/12),0)</f>
        <v>0</v>
      </c>
      <c r="CO29" s="383" t="n">
        <f aca="false">IFERROR(CN29*(1+INDEX(Inputs!$P$15:$P$25,MATCH('Cash Flows - Outlier'!CO$2,Inputs!$L$15:$L$25))/12),0)</f>
        <v>0</v>
      </c>
      <c r="CP29" s="383" t="n">
        <f aca="false">IFERROR(CO29*(1+INDEX(Inputs!$P$15:$P$25,MATCH('Cash Flows - Outlier'!CP$2,Inputs!$L$15:$L$25))/12),0)</f>
        <v>0</v>
      </c>
      <c r="CQ29" s="383" t="n">
        <f aca="false">IFERROR(CP29*(1+INDEX(Inputs!$P$15:$P$25,MATCH('Cash Flows - Outlier'!CQ$2,Inputs!$L$15:$L$25))/12),0)</f>
        <v>0</v>
      </c>
      <c r="CR29" s="383" t="n">
        <f aca="false">IFERROR(CQ29*(1+INDEX(Inputs!$P$15:$P$25,MATCH('Cash Flows - Outlier'!CR$2,Inputs!$L$15:$L$25))/12),0)</f>
        <v>0</v>
      </c>
      <c r="CS29" s="383" t="n">
        <f aca="false">IFERROR(CR29*(1+INDEX(Inputs!$P$15:$P$25,MATCH('Cash Flows - Outlier'!CS$2,Inputs!$L$15:$L$25))/12),0)</f>
        <v>0</v>
      </c>
      <c r="CT29" s="383" t="n">
        <f aca="false">IFERROR(CS29*(1+INDEX(Inputs!$P$15:$P$25,MATCH('Cash Flows - Outlier'!CT$2,Inputs!$L$15:$L$25))/12),0)</f>
        <v>0</v>
      </c>
      <c r="CU29" s="383" t="n">
        <f aca="false">IFERROR(CT29*(1+INDEX(Inputs!$P$15:$P$25,MATCH('Cash Flows - Outlier'!CU$2,Inputs!$L$15:$L$25))/12),0)</f>
        <v>0</v>
      </c>
      <c r="CV29" s="383" t="n">
        <f aca="false">IFERROR(CU29*(1+INDEX(Inputs!$P$15:$P$25,MATCH('Cash Flows - Outlier'!CV$2,Inputs!$L$15:$L$25))/12),0)</f>
        <v>0</v>
      </c>
      <c r="CW29" s="383" t="n">
        <f aca="false">IFERROR(CV29*(1+INDEX(Inputs!$P$15:$P$25,MATCH('Cash Flows - Outlier'!CW$2,Inputs!$L$15:$L$25))/12),0)</f>
        <v>0</v>
      </c>
      <c r="CX29" s="383" t="n">
        <f aca="false">IFERROR(CW29*(1+INDEX(Inputs!$P$15:$P$25,MATCH('Cash Flows - Outlier'!CX$2,Inputs!$L$15:$L$25))/12),0)</f>
        <v>0</v>
      </c>
      <c r="CY29" s="383" t="n">
        <f aca="false">IFERROR(CX29*(1+INDEX(Inputs!$P$15:$P$25,MATCH('Cash Flows - Outlier'!CY$2,Inputs!$L$15:$L$25))/12),0)</f>
        <v>0</v>
      </c>
      <c r="CZ29" s="383" t="n">
        <f aca="false">IFERROR(CY29*(1+INDEX(Inputs!$P$15:$P$25,MATCH('Cash Flows - Outlier'!CZ$2,Inputs!$L$15:$L$25))/12),0)</f>
        <v>0</v>
      </c>
      <c r="DA29" s="383" t="n">
        <f aca="false">IFERROR(CZ29*(1+INDEX(Inputs!$P$15:$P$25,MATCH('Cash Flows - Outlier'!DA$2,Inputs!$L$15:$L$25))/12),0)</f>
        <v>0</v>
      </c>
      <c r="DB29" s="383" t="n">
        <f aca="false">IFERROR(DA29*(1+INDEX(Inputs!$P$15:$P$25,MATCH('Cash Flows - Outlier'!DB$2,Inputs!$L$15:$L$25))/12),0)</f>
        <v>0</v>
      </c>
      <c r="DC29" s="383" t="n">
        <f aca="false">IFERROR(DB29*(1+INDEX(Inputs!$P$15:$P$25,MATCH('Cash Flows - Outlier'!DC$2,Inputs!$L$15:$L$25))/12),0)</f>
        <v>0</v>
      </c>
      <c r="DD29" s="383" t="n">
        <f aca="false">IFERROR(DC29*(1+INDEX(Inputs!$P$15:$P$25,MATCH('Cash Flows - Outlier'!DD$2,Inputs!$L$15:$L$25))/12),0)</f>
        <v>0</v>
      </c>
      <c r="DE29" s="383" t="n">
        <f aca="false">IFERROR(DD29*(1+INDEX(Inputs!$P$15:$P$25,MATCH('Cash Flows - Outlier'!DE$2,Inputs!$L$15:$L$25))/12),0)</f>
        <v>0</v>
      </c>
      <c r="DF29" s="383" t="n">
        <f aca="false">IFERROR(DE29*(1+INDEX(Inputs!$P$15:$P$25,MATCH('Cash Flows - Outlier'!DF$2,Inputs!$L$15:$L$25))/12),0)</f>
        <v>0</v>
      </c>
      <c r="DG29" s="383" t="n">
        <f aca="false">IFERROR(DF29*(1+INDEX(Inputs!$P$15:$P$25,MATCH('Cash Flows - Outlier'!DG$2,Inputs!$L$15:$L$25))/12),0)</f>
        <v>0</v>
      </c>
      <c r="DH29" s="383" t="n">
        <f aca="false">IFERROR(DG29*(1+INDEX(Inputs!$P$15:$P$25,MATCH('Cash Flows - Outlier'!DH$2,Inputs!$L$15:$L$25))/12),0)</f>
        <v>0</v>
      </c>
      <c r="DI29" s="383" t="n">
        <f aca="false">IFERROR(DH29*(1+INDEX(Inputs!$P$15:$P$25,MATCH('Cash Flows - Outlier'!DI$2,Inputs!$L$15:$L$25))/12),0)</f>
        <v>0</v>
      </c>
      <c r="DJ29" s="383" t="n">
        <f aca="false">IFERROR(DI29*(1+INDEX(Inputs!$P$15:$P$25,MATCH('Cash Flows - Outlier'!DJ$2,Inputs!$L$15:$L$25))/12),0)</f>
        <v>0</v>
      </c>
      <c r="DK29" s="383" t="n">
        <f aca="false">IFERROR(DJ29*(1+INDEX(Inputs!$P$15:$P$25,MATCH('Cash Flows - Outlier'!DK$2,Inputs!$L$15:$L$25))/12),0)</f>
        <v>0</v>
      </c>
      <c r="DL29" s="383" t="n">
        <f aca="false">IFERROR(DK29*(1+INDEX(Inputs!$P$15:$P$25,MATCH('Cash Flows - Outlier'!DL$2,Inputs!$L$15:$L$25))/12),0)</f>
        <v>0</v>
      </c>
      <c r="DM29" s="383" t="n">
        <f aca="false">IFERROR(DL29*(1+INDEX(Inputs!$P$15:$P$25,MATCH('Cash Flows - Outlier'!DM$2,Inputs!$L$15:$L$25))/12),0)</f>
        <v>0</v>
      </c>
      <c r="DN29" s="383" t="n">
        <f aca="false">IFERROR(DM29*(1+INDEX(Inputs!$P$15:$P$25,MATCH('Cash Flows - Outlier'!DN$2,Inputs!$L$15:$L$25))/12),0)</f>
        <v>0</v>
      </c>
      <c r="DO29" s="383" t="n">
        <f aca="false">IFERROR(DN29*(1+INDEX(Inputs!$P$15:$P$25,MATCH('Cash Flows - Outlier'!DO$2,Inputs!$L$15:$L$25))/12),0)</f>
        <v>0</v>
      </c>
      <c r="DP29" s="383" t="n">
        <f aca="false">IFERROR(DO29*(1+INDEX(Inputs!$P$15:$P$25,MATCH('Cash Flows - Outlier'!DP$2,Inputs!$L$15:$L$25))/12),0)</f>
        <v>0</v>
      </c>
      <c r="DQ29" s="383" t="n">
        <f aca="false">IFERROR(DP29*(1+INDEX(Inputs!$P$15:$P$25,MATCH('Cash Flows - Outlier'!DQ$2,Inputs!$L$15:$L$25))/12),0)</f>
        <v>0</v>
      </c>
      <c r="DR29" s="383" t="n">
        <f aca="false">IFERROR(DQ29*(1+INDEX(Inputs!$P$15:$P$25,MATCH('Cash Flows - Outlier'!DR$2,Inputs!$L$15:$L$25))/12),0)</f>
        <v>0</v>
      </c>
      <c r="DS29" s="383" t="n">
        <f aca="false">IFERROR(DR29*(1+INDEX(Inputs!$P$15:$P$25,MATCH('Cash Flows - Outlier'!DS$2,Inputs!$L$15:$L$25))/12),0)</f>
        <v>0</v>
      </c>
      <c r="DT29" s="383" t="n">
        <f aca="false">IFERROR(DS29*(1+INDEX(Inputs!$P$15:$P$25,MATCH('Cash Flows - Outlier'!DT$2,Inputs!$L$15:$L$25))/12),0)</f>
        <v>0</v>
      </c>
      <c r="DU29" s="383" t="n">
        <f aca="false">IFERROR(DT29*(1+INDEX(Inputs!$P$15:$P$25,MATCH('Cash Flows - Outlier'!DU$2,Inputs!$L$15:$L$25))/12),0)</f>
        <v>0</v>
      </c>
      <c r="DV29" s="383" t="n">
        <f aca="false">IFERROR(DU29*(1+INDEX(Inputs!$P$15:$P$25,MATCH('Cash Flows - Outlier'!DV$2,Inputs!$L$15:$L$25))/12),0)</f>
        <v>0</v>
      </c>
      <c r="DW29" s="383" t="n">
        <f aca="false">IFERROR(DV29*(1+INDEX(Inputs!$P$15:$P$25,MATCH('Cash Flows - Outlier'!DW$2,Inputs!$L$15:$L$25))/12),0)</f>
        <v>0</v>
      </c>
      <c r="DX29" s="383" t="n">
        <f aca="false">IFERROR(DW29*(1+INDEX(Inputs!$P$15:$P$25,MATCH('Cash Flows - Outlier'!DX$2,Inputs!$L$15:$L$25))/12),0)</f>
        <v>0</v>
      </c>
      <c r="DY29" s="383" t="n">
        <f aca="false">IFERROR(DX29*(1+INDEX(Inputs!$P$15:$P$25,MATCH('Cash Flows - Outlier'!DY$2,Inputs!$L$15:$L$25))/12),0)</f>
        <v>0</v>
      </c>
      <c r="DZ29" s="383" t="n">
        <f aca="false">IFERROR(DY29*(1+INDEX(Inputs!$P$15:$P$25,MATCH('Cash Flows - Outlier'!DZ$2,Inputs!$L$15:$L$25))/12),0)</f>
        <v>0</v>
      </c>
      <c r="EA29" s="383" t="n">
        <f aca="false">IFERROR(DZ29*(1+INDEX(Inputs!$P$15:$P$25,MATCH('Cash Flows - Outlier'!EA$2,Inputs!$L$15:$L$25))/12),0)</f>
        <v>0</v>
      </c>
      <c r="EB29" s="383" t="n">
        <f aca="false">IFERROR(EA29*(1+INDEX(Inputs!$P$15:$P$25,MATCH('Cash Flows - Outlier'!EB$2,Inputs!$L$15:$L$25))/12),0)</f>
        <v>0</v>
      </c>
      <c r="EC29" s="383" t="n">
        <f aca="false">IFERROR(EB29*(1+INDEX(Inputs!$P$15:$P$25,MATCH('Cash Flows - Outlier'!EC$2,Inputs!$L$15:$L$25))/12),0)</f>
        <v>0</v>
      </c>
      <c r="ED29" s="383" t="n">
        <f aca="false">IFERROR(EC29*(1+INDEX(Inputs!$P$15:$P$25,MATCH('Cash Flows - Outlier'!ED$2,Inputs!$L$15:$L$25))/12),0)</f>
        <v>0</v>
      </c>
      <c r="EE29" s="383" t="n">
        <f aca="false">IFERROR(ED29*(1+INDEX(Inputs!$P$15:$P$25,MATCH('Cash Flows - Outlier'!EE$2,Inputs!$L$15:$L$25))/12),0)</f>
        <v>0</v>
      </c>
      <c r="EF29" s="383" t="n">
        <f aca="false">IFERROR(EE29*(1+INDEX(Inputs!$P$15:$P$25,MATCH('Cash Flows - Outlier'!EF$2,Inputs!$L$15:$L$25))/12),0)</f>
        <v>0</v>
      </c>
      <c r="EG29" s="383" t="n">
        <f aca="false">IFERROR(EF29*(1+INDEX(Inputs!$P$15:$P$25,MATCH('Cash Flows - Outlier'!EG$2,Inputs!$L$15:$L$25))/12),0)</f>
        <v>0</v>
      </c>
      <c r="EH29" s="383" t="n">
        <f aca="false">IFERROR(EG29*(1+INDEX(Inputs!$P$15:$P$25,MATCH('Cash Flows - Outlier'!EH$2,Inputs!$L$15:$L$25))/12),0)</f>
        <v>0</v>
      </c>
      <c r="EI29" s="383" t="n">
        <f aca="false">IFERROR(EH29*(1+INDEX(Inputs!$P$15:$P$25,MATCH('Cash Flows - Outlier'!EI$2,Inputs!$L$15:$L$25))/12),0)</f>
        <v>0</v>
      </c>
      <c r="EJ29" s="383" t="n">
        <f aca="false">IFERROR(EI29*(1+INDEX(Inputs!$P$15:$P$25,MATCH('Cash Flows - Outlier'!EJ$2,Inputs!$L$15:$L$25))/12),0)</f>
        <v>0</v>
      </c>
      <c r="EK29" s="383" t="n">
        <f aca="false">IFERROR(EJ29*(1+INDEX(Inputs!$P$15:$P$25,MATCH('Cash Flows - Outlier'!EK$2,Inputs!$L$15:$L$25))/12),0)</f>
        <v>0</v>
      </c>
      <c r="EL29" s="383" t="n">
        <f aca="false">IFERROR(EK29*(1+INDEX(Inputs!$P$15:$P$25,MATCH('Cash Flows - Outlier'!EL$2,Inputs!$L$15:$L$25))/12),0)</f>
        <v>0</v>
      </c>
      <c r="EM29" s="383" t="n">
        <f aca="false">IFERROR(EL29*(1+INDEX(Inputs!$P$15:$P$25,MATCH('Cash Flows - Outlier'!EM$2,Inputs!$L$15:$L$25))/12),0)</f>
        <v>0</v>
      </c>
      <c r="EN29" s="383" t="n">
        <f aca="false">IFERROR(EM29*(1+INDEX(Inputs!$P$15:$P$25,MATCH('Cash Flows - Outlier'!EN$2,Inputs!$L$15:$L$25))/12),0)</f>
        <v>0</v>
      </c>
      <c r="EO29" s="383" t="n">
        <f aca="false">IFERROR(EN29*(1+INDEX(Inputs!$P$15:$P$25,MATCH('Cash Flows - Outlier'!EO$2,Inputs!$L$15:$L$25))/12),0)</f>
        <v>0</v>
      </c>
      <c r="EP29" s="383" t="n">
        <f aca="false">IFERROR(EO29*(1+INDEX(Inputs!$P$15:$P$25,MATCH('Cash Flows - Outlier'!EP$2,Inputs!$L$15:$L$25))/12),0)</f>
        <v>0</v>
      </c>
      <c r="EQ29" s="383" t="n">
        <f aca="false">IFERROR(EP29*(1+INDEX(Inputs!$P$15:$P$25,MATCH('Cash Flows - Outlier'!EQ$2,Inputs!$L$15:$L$25))/12),0)</f>
        <v>0</v>
      </c>
      <c r="ER29" s="383" t="n">
        <f aca="false">IFERROR(EQ29*(1+INDEX(Inputs!$P$15:$P$25,MATCH('Cash Flows - Outlier'!ER$2,Inputs!$L$15:$L$25))/12),0)</f>
        <v>0</v>
      </c>
      <c r="ES29" s="383" t="n">
        <f aca="false">IFERROR(ER29*(1+INDEX(Inputs!$P$15:$P$25,MATCH('Cash Flows - Outlier'!ES$2,Inputs!$L$15:$L$25))/12),0)</f>
        <v>0</v>
      </c>
      <c r="ET29" s="383" t="n">
        <f aca="false">IFERROR(ES29*(1+INDEX(Inputs!$P$15:$P$25,MATCH('Cash Flows - Outlier'!ET$2,Inputs!$L$15:$L$25))/12),0)</f>
        <v>0</v>
      </c>
      <c r="EU29" s="383" t="n">
        <f aca="false">IFERROR(ET29*(1+INDEX(Inputs!$P$15:$P$25,MATCH('Cash Flows - Outlier'!EU$2,Inputs!$L$15:$L$25))/12),0)</f>
        <v>0</v>
      </c>
      <c r="EV29" s="383" t="n">
        <f aca="false">IFERROR(EU29*(1+INDEX(Inputs!$P$15:$P$25,MATCH('Cash Flows - Outlier'!EV$2,Inputs!$L$15:$L$25))/12),0)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Outlier'!V$2,Inputs!$L$15:$L$25))/12),0)</f>
        <v>0</v>
      </c>
      <c r="W30" s="383" t="n">
        <f aca="false">IFERROR(V30*(1+INDEX(Inputs!$P$15:$P$25,MATCH('Cash Flows - Outlier'!W$2,Inputs!$L$15:$L$25))/12),0)</f>
        <v>0</v>
      </c>
      <c r="X30" s="383" t="n">
        <f aca="false">IFERROR(W30*(1+INDEX(Inputs!$P$15:$P$25,MATCH('Cash Flows - Outlier'!X$2,Inputs!$L$15:$L$25))/12),0)</f>
        <v>0</v>
      </c>
      <c r="Y30" s="383" t="n">
        <f aca="false">IFERROR(X30*(1+INDEX(Inputs!$P$15:$P$25,MATCH('Cash Flows - Outlier'!Y$2,Inputs!$L$15:$L$25))/12),0)</f>
        <v>0</v>
      </c>
      <c r="Z30" s="383" t="n">
        <f aca="false">IFERROR(Y30*(1+INDEX(Inputs!$P$15:$P$25,MATCH('Cash Flows - Outlier'!Z$2,Inputs!$L$15:$L$25))/12),0)</f>
        <v>0</v>
      </c>
      <c r="AA30" s="383" t="n">
        <f aca="false">IFERROR(Z30*(1+INDEX(Inputs!$P$15:$P$25,MATCH('Cash Flows - Outlier'!AA$2,Inputs!$L$15:$L$25))/12),0)</f>
        <v>0</v>
      </c>
      <c r="AB30" s="383" t="n">
        <f aca="false">IFERROR(AA30*(1+INDEX(Inputs!$P$15:$P$25,MATCH('Cash Flows - Outlier'!AB$2,Inputs!$L$15:$L$25))/12),0)</f>
        <v>0</v>
      </c>
      <c r="AC30" s="383" t="n">
        <f aca="false">IFERROR(AB30*(1+INDEX(Inputs!$P$15:$P$25,MATCH('Cash Flows - Outlier'!AC$2,Inputs!$L$15:$L$25))/12),0)</f>
        <v>0</v>
      </c>
      <c r="AD30" s="383" t="n">
        <f aca="false">IFERROR(AC30*(1+INDEX(Inputs!$P$15:$P$25,MATCH('Cash Flows - Outlier'!AD$2,Inputs!$L$15:$L$25))/12),0)</f>
        <v>0</v>
      </c>
      <c r="AE30" s="383" t="n">
        <f aca="false">IFERROR(AD30*(1+INDEX(Inputs!$P$15:$P$25,MATCH('Cash Flows - Outlier'!AE$2,Inputs!$L$15:$L$25))/12),0)</f>
        <v>0</v>
      </c>
      <c r="AF30" s="383" t="n">
        <f aca="false">IFERROR(AE30*(1+INDEX(Inputs!$P$15:$P$25,MATCH('Cash Flows - Outlier'!AF$2,Inputs!$L$15:$L$25))/12),0)</f>
        <v>0</v>
      </c>
      <c r="AG30" s="383" t="n">
        <f aca="false">IFERROR(AF30*(1+INDEX(Inputs!$P$15:$P$25,MATCH('Cash Flows - Outlier'!AG$2,Inputs!$L$15:$L$25))/12),0)</f>
        <v>0</v>
      </c>
      <c r="AH30" s="383" t="n">
        <f aca="false">IFERROR(AG30*(1+INDEX(Inputs!$P$15:$P$25,MATCH('Cash Flows - Outlier'!AH$2,Inputs!$L$15:$L$25))/12),0)</f>
        <v>0</v>
      </c>
      <c r="AI30" s="383" t="n">
        <f aca="false">IFERROR(AH30*(1+INDEX(Inputs!$P$15:$P$25,MATCH('Cash Flows - Outlier'!AI$2,Inputs!$L$15:$L$25))/12),0)</f>
        <v>0</v>
      </c>
      <c r="AJ30" s="383" t="n">
        <f aca="false">IFERROR(AI30*(1+INDEX(Inputs!$P$15:$P$25,MATCH('Cash Flows - Outlier'!AJ$2,Inputs!$L$15:$L$25))/12),0)</f>
        <v>0</v>
      </c>
      <c r="AK30" s="383" t="n">
        <f aca="false">IFERROR(AJ30*(1+INDEX(Inputs!$P$15:$P$25,MATCH('Cash Flows - Outlier'!AK$2,Inputs!$L$15:$L$25))/12),0)</f>
        <v>0</v>
      </c>
      <c r="AL30" s="383" t="n">
        <f aca="false">IFERROR(AK30*(1+INDEX(Inputs!$P$15:$P$25,MATCH('Cash Flows - Outlier'!AL$2,Inputs!$L$15:$L$25))/12),0)</f>
        <v>0</v>
      </c>
      <c r="AM30" s="383" t="n">
        <f aca="false">IFERROR(AL30*(1+INDEX(Inputs!$P$15:$P$25,MATCH('Cash Flows - Outlier'!AM$2,Inputs!$L$15:$L$25))/12),0)</f>
        <v>0</v>
      </c>
      <c r="AN30" s="383" t="n">
        <f aca="false">IFERROR(AM30*(1+INDEX(Inputs!$P$15:$P$25,MATCH('Cash Flows - Outlier'!AN$2,Inputs!$L$15:$L$25))/12),0)</f>
        <v>0</v>
      </c>
      <c r="AO30" s="383" t="n">
        <f aca="false">IFERROR(AN30*(1+INDEX(Inputs!$P$15:$P$25,MATCH('Cash Flows - Outlier'!AO$2,Inputs!$L$15:$L$25))/12),0)</f>
        <v>0</v>
      </c>
      <c r="AP30" s="383" t="n">
        <f aca="false">IFERROR(AO30*(1+INDEX(Inputs!$P$15:$P$25,MATCH('Cash Flows - Outlier'!AP$2,Inputs!$L$15:$L$25))/12),0)</f>
        <v>0</v>
      </c>
      <c r="AQ30" s="383" t="n">
        <f aca="false">IFERROR(AP30*(1+INDEX(Inputs!$P$15:$P$25,MATCH('Cash Flows - Outlier'!AQ$2,Inputs!$L$15:$L$25))/12),0)</f>
        <v>0</v>
      </c>
      <c r="AR30" s="383" t="n">
        <f aca="false">IFERROR(AQ30*(1+INDEX(Inputs!$P$15:$P$25,MATCH('Cash Flows - Outlier'!AR$2,Inputs!$L$15:$L$25))/12),0)</f>
        <v>0</v>
      </c>
      <c r="AS30" s="383" t="n">
        <f aca="false">IFERROR(AR30*(1+INDEX(Inputs!$P$15:$P$25,MATCH('Cash Flows - Outlier'!AS$2,Inputs!$L$15:$L$25))/12),0)</f>
        <v>0</v>
      </c>
      <c r="AT30" s="383" t="n">
        <f aca="false">IFERROR(AS30*(1+INDEX(Inputs!$P$15:$P$25,MATCH('Cash Flows - Outlier'!AT$2,Inputs!$L$15:$L$25))/12),0)</f>
        <v>0</v>
      </c>
      <c r="AU30" s="383" t="n">
        <f aca="false">IFERROR(AT30*(1+INDEX(Inputs!$P$15:$P$25,MATCH('Cash Flows - Outlier'!AU$2,Inputs!$L$15:$L$25))/12),0)</f>
        <v>0</v>
      </c>
      <c r="AV30" s="383" t="n">
        <f aca="false">IFERROR(AU30*(1+INDEX(Inputs!$P$15:$P$25,MATCH('Cash Flows - Outlier'!AV$2,Inputs!$L$15:$L$25))/12),0)</f>
        <v>0</v>
      </c>
      <c r="AW30" s="383" t="n">
        <f aca="false">IFERROR(AV30*(1+INDEX(Inputs!$P$15:$P$25,MATCH('Cash Flows - Outlier'!AW$2,Inputs!$L$15:$L$25))/12),0)</f>
        <v>0</v>
      </c>
      <c r="AX30" s="383" t="n">
        <f aca="false">IFERROR(AW30*(1+INDEX(Inputs!$P$15:$P$25,MATCH('Cash Flows - Outlier'!AX$2,Inputs!$L$15:$L$25))/12),0)</f>
        <v>0</v>
      </c>
      <c r="AY30" s="383" t="n">
        <f aca="false">IFERROR(AX30*(1+INDEX(Inputs!$P$15:$P$25,MATCH('Cash Flows - Outlier'!AY$2,Inputs!$L$15:$L$25))/12),0)</f>
        <v>0</v>
      </c>
      <c r="AZ30" s="383" t="n">
        <f aca="false">IFERROR(AY30*(1+INDEX(Inputs!$P$15:$P$25,MATCH('Cash Flows - Outlier'!AZ$2,Inputs!$L$15:$L$25))/12),0)</f>
        <v>0</v>
      </c>
      <c r="BA30" s="383" t="n">
        <f aca="false">IFERROR(AZ30*(1+INDEX(Inputs!$P$15:$P$25,MATCH('Cash Flows - Outlier'!BA$2,Inputs!$L$15:$L$25))/12),0)</f>
        <v>0</v>
      </c>
      <c r="BB30" s="383" t="n">
        <f aca="false">IFERROR(BA30*(1+INDEX(Inputs!$P$15:$P$25,MATCH('Cash Flows - Outlier'!BB$2,Inputs!$L$15:$L$25))/12),0)</f>
        <v>0</v>
      </c>
      <c r="BC30" s="383" t="n">
        <f aca="false">IFERROR(BB30*(1+INDEX(Inputs!$P$15:$P$25,MATCH('Cash Flows - Outlier'!BC$2,Inputs!$L$15:$L$25))/12),0)</f>
        <v>0</v>
      </c>
      <c r="BD30" s="383" t="n">
        <f aca="false">IFERROR(BC30*(1+INDEX(Inputs!$P$15:$P$25,MATCH('Cash Flows - Outlier'!BD$2,Inputs!$L$15:$L$25))/12),0)</f>
        <v>0</v>
      </c>
      <c r="BE30" s="383" t="n">
        <f aca="false">IFERROR(BD30*(1+INDEX(Inputs!$P$15:$P$25,MATCH('Cash Flows - Outlier'!BE$2,Inputs!$L$15:$L$25))/12),0)</f>
        <v>0</v>
      </c>
      <c r="BF30" s="383" t="n">
        <f aca="false">IFERROR(BE30*(1+INDEX(Inputs!$P$15:$P$25,MATCH('Cash Flows - Outlier'!BF$2,Inputs!$L$15:$L$25))/12),0)</f>
        <v>0</v>
      </c>
      <c r="BG30" s="383" t="n">
        <f aca="false">IFERROR(BF30*(1+INDEX(Inputs!$P$15:$P$25,MATCH('Cash Flows - Outlier'!BG$2,Inputs!$L$15:$L$25))/12),0)</f>
        <v>0</v>
      </c>
      <c r="BH30" s="383" t="n">
        <f aca="false">IFERROR(BG30*(1+INDEX(Inputs!$P$15:$P$25,MATCH('Cash Flows - Outlier'!BH$2,Inputs!$L$15:$L$25))/12),0)</f>
        <v>0</v>
      </c>
      <c r="BI30" s="383" t="n">
        <f aca="false">IFERROR(BH30*(1+INDEX(Inputs!$P$15:$P$25,MATCH('Cash Flows - Outlier'!BI$2,Inputs!$L$15:$L$25))/12),0)</f>
        <v>0</v>
      </c>
      <c r="BJ30" s="383" t="n">
        <f aca="false">IFERROR(BI30*(1+INDEX(Inputs!$P$15:$P$25,MATCH('Cash Flows - Outlier'!BJ$2,Inputs!$L$15:$L$25))/12),0)</f>
        <v>0</v>
      </c>
      <c r="BK30" s="383" t="n">
        <f aca="false">IFERROR(BJ30*(1+INDEX(Inputs!$P$15:$P$25,MATCH('Cash Flows - Outlier'!BK$2,Inputs!$L$15:$L$25))/12),0)</f>
        <v>0</v>
      </c>
      <c r="BL30" s="383" t="n">
        <f aca="false">IFERROR(BK30*(1+INDEX(Inputs!$P$15:$P$25,MATCH('Cash Flows - Outlier'!BL$2,Inputs!$L$15:$L$25))/12),0)</f>
        <v>0</v>
      </c>
      <c r="BM30" s="383" t="n">
        <f aca="false">IFERROR(BL30*(1+INDEX(Inputs!$P$15:$P$25,MATCH('Cash Flows - Outlier'!BM$2,Inputs!$L$15:$L$25))/12),0)</f>
        <v>0</v>
      </c>
      <c r="BN30" s="383" t="n">
        <f aca="false">IFERROR(BM30*(1+INDEX(Inputs!$P$15:$P$25,MATCH('Cash Flows - Outlier'!BN$2,Inputs!$L$15:$L$25))/12),0)</f>
        <v>0</v>
      </c>
      <c r="BO30" s="383" t="n">
        <f aca="false">IFERROR(BN30*(1+INDEX(Inputs!$P$15:$P$25,MATCH('Cash Flows - Outlier'!BO$2,Inputs!$L$15:$L$25))/12),0)</f>
        <v>0</v>
      </c>
      <c r="BP30" s="383" t="n">
        <f aca="false">IFERROR(BO30*(1+INDEX(Inputs!$P$15:$P$25,MATCH('Cash Flows - Outlier'!BP$2,Inputs!$L$15:$L$25))/12),0)</f>
        <v>0</v>
      </c>
      <c r="BQ30" s="383" t="n">
        <f aca="false">IFERROR(BP30*(1+INDEX(Inputs!$P$15:$P$25,MATCH('Cash Flows - Outlier'!BQ$2,Inputs!$L$15:$L$25))/12),0)</f>
        <v>0</v>
      </c>
      <c r="BR30" s="383" t="n">
        <f aca="false">IFERROR(BQ30*(1+INDEX(Inputs!$P$15:$P$25,MATCH('Cash Flows - Outlier'!BR$2,Inputs!$L$15:$L$25))/12),0)</f>
        <v>0</v>
      </c>
      <c r="BS30" s="383" t="n">
        <f aca="false">IFERROR(BR30*(1+INDEX(Inputs!$P$15:$P$25,MATCH('Cash Flows - Outlier'!BS$2,Inputs!$L$15:$L$25))/12),0)</f>
        <v>0</v>
      </c>
      <c r="BT30" s="383" t="n">
        <f aca="false">IFERROR(BS30*(1+INDEX(Inputs!$P$15:$P$25,MATCH('Cash Flows - Outlier'!BT$2,Inputs!$L$15:$L$25))/12),0)</f>
        <v>0</v>
      </c>
      <c r="BU30" s="383" t="n">
        <f aca="false">IFERROR(BT30*(1+INDEX(Inputs!$P$15:$P$25,MATCH('Cash Flows - Outlier'!BU$2,Inputs!$L$15:$L$25))/12),0)</f>
        <v>0</v>
      </c>
      <c r="BV30" s="383" t="n">
        <f aca="false">IFERROR(BU30*(1+INDEX(Inputs!$P$15:$P$25,MATCH('Cash Flows - Outlier'!BV$2,Inputs!$L$15:$L$25))/12),0)</f>
        <v>0</v>
      </c>
      <c r="BW30" s="383" t="n">
        <f aca="false">IFERROR(BV30*(1+INDEX(Inputs!$P$15:$P$25,MATCH('Cash Flows - Outlier'!BW$2,Inputs!$L$15:$L$25))/12),0)</f>
        <v>0</v>
      </c>
      <c r="BX30" s="383" t="n">
        <f aca="false">IFERROR(BW30*(1+INDEX(Inputs!$P$15:$P$25,MATCH('Cash Flows - Outlier'!BX$2,Inputs!$L$15:$L$25))/12),0)</f>
        <v>0</v>
      </c>
      <c r="BY30" s="383" t="n">
        <f aca="false">IFERROR(BX30*(1+INDEX(Inputs!$P$15:$P$25,MATCH('Cash Flows - Outlier'!BY$2,Inputs!$L$15:$L$25))/12),0)</f>
        <v>0</v>
      </c>
      <c r="BZ30" s="383" t="n">
        <f aca="false">IFERROR(BY30*(1+INDEX(Inputs!$P$15:$P$25,MATCH('Cash Flows - Outlier'!BZ$2,Inputs!$L$15:$L$25))/12),0)</f>
        <v>0</v>
      </c>
      <c r="CA30" s="383" t="n">
        <f aca="false">IFERROR(BZ30*(1+INDEX(Inputs!$P$15:$P$25,MATCH('Cash Flows - Outlier'!CA$2,Inputs!$L$15:$L$25))/12),0)</f>
        <v>0</v>
      </c>
      <c r="CB30" s="383" t="n">
        <f aca="false">IFERROR(CA30*(1+INDEX(Inputs!$P$15:$P$25,MATCH('Cash Flows - Outlier'!CB$2,Inputs!$L$15:$L$25))/12),0)</f>
        <v>0</v>
      </c>
      <c r="CC30" s="383" t="n">
        <f aca="false">IFERROR(CB30*(1+INDEX(Inputs!$P$15:$P$25,MATCH('Cash Flows - Outlier'!CC$2,Inputs!$L$15:$L$25))/12),0)</f>
        <v>0</v>
      </c>
      <c r="CD30" s="383" t="n">
        <f aca="false">IFERROR(CC30*(1+INDEX(Inputs!$P$15:$P$25,MATCH('Cash Flows - Outlier'!CD$2,Inputs!$L$15:$L$25))/12),0)</f>
        <v>0</v>
      </c>
      <c r="CE30" s="383" t="n">
        <f aca="false">IFERROR(CD30*(1+INDEX(Inputs!$P$15:$P$25,MATCH('Cash Flows - Outlier'!CE$2,Inputs!$L$15:$L$25))/12),0)</f>
        <v>0</v>
      </c>
      <c r="CF30" s="383" t="n">
        <f aca="false">IFERROR(CE30*(1+INDEX(Inputs!$P$15:$P$25,MATCH('Cash Flows - Outlier'!CF$2,Inputs!$L$15:$L$25))/12),0)</f>
        <v>0</v>
      </c>
      <c r="CG30" s="383" t="n">
        <f aca="false">IFERROR(CF30*(1+INDEX(Inputs!$P$15:$P$25,MATCH('Cash Flows - Outlier'!CG$2,Inputs!$L$15:$L$25))/12),0)</f>
        <v>0</v>
      </c>
      <c r="CH30" s="383" t="n">
        <f aca="false">IFERROR(CG30*(1+INDEX(Inputs!$P$15:$P$25,MATCH('Cash Flows - Outlier'!CH$2,Inputs!$L$15:$L$25))/12),0)</f>
        <v>0</v>
      </c>
      <c r="CI30" s="383" t="n">
        <f aca="false">IFERROR(CH30*(1+INDEX(Inputs!$P$15:$P$25,MATCH('Cash Flows - Outlier'!CI$2,Inputs!$L$15:$L$25))/12),0)</f>
        <v>0</v>
      </c>
      <c r="CJ30" s="383" t="n">
        <f aca="false">IFERROR(CI30*(1+INDEX(Inputs!$P$15:$P$25,MATCH('Cash Flows - Outlier'!CJ$2,Inputs!$L$15:$L$25))/12),0)</f>
        <v>0</v>
      </c>
      <c r="CK30" s="383" t="n">
        <f aca="false">IFERROR(CJ30*(1+INDEX(Inputs!$P$15:$P$25,MATCH('Cash Flows - Outlier'!CK$2,Inputs!$L$15:$L$25))/12),0)</f>
        <v>0</v>
      </c>
      <c r="CL30" s="383" t="n">
        <f aca="false">IFERROR(CK30*(1+INDEX(Inputs!$P$15:$P$25,MATCH('Cash Flows - Outlier'!CL$2,Inputs!$L$15:$L$25))/12),0)</f>
        <v>0</v>
      </c>
      <c r="CM30" s="383" t="n">
        <f aca="false">IFERROR(CL30*(1+INDEX(Inputs!$P$15:$P$25,MATCH('Cash Flows - Outlier'!CM$2,Inputs!$L$15:$L$25))/12),0)</f>
        <v>0</v>
      </c>
      <c r="CN30" s="383" t="n">
        <f aca="false">IFERROR(CM30*(1+INDEX(Inputs!$P$15:$P$25,MATCH('Cash Flows - Outlier'!CN$2,Inputs!$L$15:$L$25))/12),0)</f>
        <v>0</v>
      </c>
      <c r="CO30" s="383" t="n">
        <f aca="false">IFERROR(CN30*(1+INDEX(Inputs!$P$15:$P$25,MATCH('Cash Flows - Outlier'!CO$2,Inputs!$L$15:$L$25))/12),0)</f>
        <v>0</v>
      </c>
      <c r="CP30" s="383" t="n">
        <f aca="false">IFERROR(CO30*(1+INDEX(Inputs!$P$15:$P$25,MATCH('Cash Flows - Outlier'!CP$2,Inputs!$L$15:$L$25))/12),0)</f>
        <v>0</v>
      </c>
      <c r="CQ30" s="383" t="n">
        <f aca="false">IFERROR(CP30*(1+INDEX(Inputs!$P$15:$P$25,MATCH('Cash Flows - Outlier'!CQ$2,Inputs!$L$15:$L$25))/12),0)</f>
        <v>0</v>
      </c>
      <c r="CR30" s="383" t="n">
        <f aca="false">IFERROR(CQ30*(1+INDEX(Inputs!$P$15:$P$25,MATCH('Cash Flows - Outlier'!CR$2,Inputs!$L$15:$L$25))/12),0)</f>
        <v>0</v>
      </c>
      <c r="CS30" s="383" t="n">
        <f aca="false">IFERROR(CR30*(1+INDEX(Inputs!$P$15:$P$25,MATCH('Cash Flows - Outlier'!CS$2,Inputs!$L$15:$L$25))/12),0)</f>
        <v>0</v>
      </c>
      <c r="CT30" s="383" t="n">
        <f aca="false">IFERROR(CS30*(1+INDEX(Inputs!$P$15:$P$25,MATCH('Cash Flows - Outlier'!CT$2,Inputs!$L$15:$L$25))/12),0)</f>
        <v>0</v>
      </c>
      <c r="CU30" s="383" t="n">
        <f aca="false">IFERROR(CT30*(1+INDEX(Inputs!$P$15:$P$25,MATCH('Cash Flows - Outlier'!CU$2,Inputs!$L$15:$L$25))/12),0)</f>
        <v>0</v>
      </c>
      <c r="CV30" s="383" t="n">
        <f aca="false">IFERROR(CU30*(1+INDEX(Inputs!$P$15:$P$25,MATCH('Cash Flows - Outlier'!CV$2,Inputs!$L$15:$L$25))/12),0)</f>
        <v>0</v>
      </c>
      <c r="CW30" s="383" t="n">
        <f aca="false">IFERROR(CV30*(1+INDEX(Inputs!$P$15:$P$25,MATCH('Cash Flows - Outlier'!CW$2,Inputs!$L$15:$L$25))/12),0)</f>
        <v>0</v>
      </c>
      <c r="CX30" s="383" t="n">
        <f aca="false">IFERROR(CW30*(1+INDEX(Inputs!$P$15:$P$25,MATCH('Cash Flows - Outlier'!CX$2,Inputs!$L$15:$L$25))/12),0)</f>
        <v>0</v>
      </c>
      <c r="CY30" s="383" t="n">
        <f aca="false">IFERROR(CX30*(1+INDEX(Inputs!$P$15:$P$25,MATCH('Cash Flows - Outlier'!CY$2,Inputs!$L$15:$L$25))/12),0)</f>
        <v>0</v>
      </c>
      <c r="CZ30" s="383" t="n">
        <f aca="false">IFERROR(CY30*(1+INDEX(Inputs!$P$15:$P$25,MATCH('Cash Flows - Outlier'!CZ$2,Inputs!$L$15:$L$25))/12),0)</f>
        <v>0</v>
      </c>
      <c r="DA30" s="383" t="n">
        <f aca="false">IFERROR(CZ30*(1+INDEX(Inputs!$P$15:$P$25,MATCH('Cash Flows - Outlier'!DA$2,Inputs!$L$15:$L$25))/12),0)</f>
        <v>0</v>
      </c>
      <c r="DB30" s="383" t="n">
        <f aca="false">IFERROR(DA30*(1+INDEX(Inputs!$P$15:$P$25,MATCH('Cash Flows - Outlier'!DB$2,Inputs!$L$15:$L$25))/12),0)</f>
        <v>0</v>
      </c>
      <c r="DC30" s="383" t="n">
        <f aca="false">IFERROR(DB30*(1+INDEX(Inputs!$P$15:$P$25,MATCH('Cash Flows - Outlier'!DC$2,Inputs!$L$15:$L$25))/12),0)</f>
        <v>0</v>
      </c>
      <c r="DD30" s="383" t="n">
        <f aca="false">IFERROR(DC30*(1+INDEX(Inputs!$P$15:$P$25,MATCH('Cash Flows - Outlier'!DD$2,Inputs!$L$15:$L$25))/12),0)</f>
        <v>0</v>
      </c>
      <c r="DE30" s="383" t="n">
        <f aca="false">IFERROR(DD30*(1+INDEX(Inputs!$P$15:$P$25,MATCH('Cash Flows - Outlier'!DE$2,Inputs!$L$15:$L$25))/12),0)</f>
        <v>0</v>
      </c>
      <c r="DF30" s="383" t="n">
        <f aca="false">IFERROR(DE30*(1+INDEX(Inputs!$P$15:$P$25,MATCH('Cash Flows - Outlier'!DF$2,Inputs!$L$15:$L$25))/12),0)</f>
        <v>0</v>
      </c>
      <c r="DG30" s="383" t="n">
        <f aca="false">IFERROR(DF30*(1+INDEX(Inputs!$P$15:$P$25,MATCH('Cash Flows - Outlier'!DG$2,Inputs!$L$15:$L$25))/12),0)</f>
        <v>0</v>
      </c>
      <c r="DH30" s="383" t="n">
        <f aca="false">IFERROR(DG30*(1+INDEX(Inputs!$P$15:$P$25,MATCH('Cash Flows - Outlier'!DH$2,Inputs!$L$15:$L$25))/12),0)</f>
        <v>0</v>
      </c>
      <c r="DI30" s="383" t="n">
        <f aca="false">IFERROR(DH30*(1+INDEX(Inputs!$P$15:$P$25,MATCH('Cash Flows - Outlier'!DI$2,Inputs!$L$15:$L$25))/12),0)</f>
        <v>0</v>
      </c>
      <c r="DJ30" s="383" t="n">
        <f aca="false">IFERROR(DI30*(1+INDEX(Inputs!$P$15:$P$25,MATCH('Cash Flows - Outlier'!DJ$2,Inputs!$L$15:$L$25))/12),0)</f>
        <v>0</v>
      </c>
      <c r="DK30" s="383" t="n">
        <f aca="false">IFERROR(DJ30*(1+INDEX(Inputs!$P$15:$P$25,MATCH('Cash Flows - Outlier'!DK$2,Inputs!$L$15:$L$25))/12),0)</f>
        <v>0</v>
      </c>
      <c r="DL30" s="383" t="n">
        <f aca="false">IFERROR(DK30*(1+INDEX(Inputs!$P$15:$P$25,MATCH('Cash Flows - Outlier'!DL$2,Inputs!$L$15:$L$25))/12),0)</f>
        <v>0</v>
      </c>
      <c r="DM30" s="383" t="n">
        <f aca="false">IFERROR(DL30*(1+INDEX(Inputs!$P$15:$P$25,MATCH('Cash Flows - Outlier'!DM$2,Inputs!$L$15:$L$25))/12),0)</f>
        <v>0</v>
      </c>
      <c r="DN30" s="383" t="n">
        <f aca="false">IFERROR(DM30*(1+INDEX(Inputs!$P$15:$P$25,MATCH('Cash Flows - Outlier'!DN$2,Inputs!$L$15:$L$25))/12),0)</f>
        <v>0</v>
      </c>
      <c r="DO30" s="383" t="n">
        <f aca="false">IFERROR(DN30*(1+INDEX(Inputs!$P$15:$P$25,MATCH('Cash Flows - Outlier'!DO$2,Inputs!$L$15:$L$25))/12),0)</f>
        <v>0</v>
      </c>
      <c r="DP30" s="383" t="n">
        <f aca="false">IFERROR(DO30*(1+INDEX(Inputs!$P$15:$P$25,MATCH('Cash Flows - Outlier'!DP$2,Inputs!$L$15:$L$25))/12),0)</f>
        <v>0</v>
      </c>
      <c r="DQ30" s="383" t="n">
        <f aca="false">IFERROR(DP30*(1+INDEX(Inputs!$P$15:$P$25,MATCH('Cash Flows - Outlier'!DQ$2,Inputs!$L$15:$L$25))/12),0)</f>
        <v>0</v>
      </c>
      <c r="DR30" s="383" t="n">
        <f aca="false">IFERROR(DQ30*(1+INDEX(Inputs!$P$15:$P$25,MATCH('Cash Flows - Outlier'!DR$2,Inputs!$L$15:$L$25))/12),0)</f>
        <v>0</v>
      </c>
      <c r="DS30" s="383" t="n">
        <f aca="false">IFERROR(DR30*(1+INDEX(Inputs!$P$15:$P$25,MATCH('Cash Flows - Outlier'!DS$2,Inputs!$L$15:$L$25))/12),0)</f>
        <v>0</v>
      </c>
      <c r="DT30" s="383" t="n">
        <f aca="false">IFERROR(DS30*(1+INDEX(Inputs!$P$15:$P$25,MATCH('Cash Flows - Outlier'!DT$2,Inputs!$L$15:$L$25))/12),0)</f>
        <v>0</v>
      </c>
      <c r="DU30" s="383" t="n">
        <f aca="false">IFERROR(DT30*(1+INDEX(Inputs!$P$15:$P$25,MATCH('Cash Flows - Outlier'!DU$2,Inputs!$L$15:$L$25))/12),0)</f>
        <v>0</v>
      </c>
      <c r="DV30" s="383" t="n">
        <f aca="false">IFERROR(DU30*(1+INDEX(Inputs!$P$15:$P$25,MATCH('Cash Flows - Outlier'!DV$2,Inputs!$L$15:$L$25))/12),0)</f>
        <v>0</v>
      </c>
      <c r="DW30" s="383" t="n">
        <f aca="false">IFERROR(DV30*(1+INDEX(Inputs!$P$15:$P$25,MATCH('Cash Flows - Outlier'!DW$2,Inputs!$L$15:$L$25))/12),0)</f>
        <v>0</v>
      </c>
      <c r="DX30" s="383" t="n">
        <f aca="false">IFERROR(DW30*(1+INDEX(Inputs!$P$15:$P$25,MATCH('Cash Flows - Outlier'!DX$2,Inputs!$L$15:$L$25))/12),0)</f>
        <v>0</v>
      </c>
      <c r="DY30" s="383" t="n">
        <f aca="false">IFERROR(DX30*(1+INDEX(Inputs!$P$15:$P$25,MATCH('Cash Flows - Outlier'!DY$2,Inputs!$L$15:$L$25))/12),0)</f>
        <v>0</v>
      </c>
      <c r="DZ30" s="383" t="n">
        <f aca="false">IFERROR(DY30*(1+INDEX(Inputs!$P$15:$P$25,MATCH('Cash Flows - Outlier'!DZ$2,Inputs!$L$15:$L$25))/12),0)</f>
        <v>0</v>
      </c>
      <c r="EA30" s="383" t="n">
        <f aca="false">IFERROR(DZ30*(1+INDEX(Inputs!$P$15:$P$25,MATCH('Cash Flows - Outlier'!EA$2,Inputs!$L$15:$L$25))/12),0)</f>
        <v>0</v>
      </c>
      <c r="EB30" s="383" t="n">
        <f aca="false">IFERROR(EA30*(1+INDEX(Inputs!$P$15:$P$25,MATCH('Cash Flows - Outlier'!EB$2,Inputs!$L$15:$L$25))/12),0)</f>
        <v>0</v>
      </c>
      <c r="EC30" s="383" t="n">
        <f aca="false">IFERROR(EB30*(1+INDEX(Inputs!$P$15:$P$25,MATCH('Cash Flows - Outlier'!EC$2,Inputs!$L$15:$L$25))/12),0)</f>
        <v>0</v>
      </c>
      <c r="ED30" s="383" t="n">
        <f aca="false">IFERROR(EC30*(1+INDEX(Inputs!$P$15:$P$25,MATCH('Cash Flows - Outlier'!ED$2,Inputs!$L$15:$L$25))/12),0)</f>
        <v>0</v>
      </c>
      <c r="EE30" s="383" t="n">
        <f aca="false">IFERROR(ED30*(1+INDEX(Inputs!$P$15:$P$25,MATCH('Cash Flows - Outlier'!EE$2,Inputs!$L$15:$L$25))/12),0)</f>
        <v>0</v>
      </c>
      <c r="EF30" s="383" t="n">
        <f aca="false">IFERROR(EE30*(1+INDEX(Inputs!$P$15:$P$25,MATCH('Cash Flows - Outlier'!EF$2,Inputs!$L$15:$L$25))/12),0)</f>
        <v>0</v>
      </c>
      <c r="EG30" s="383" t="n">
        <f aca="false">IFERROR(EF30*(1+INDEX(Inputs!$P$15:$P$25,MATCH('Cash Flows - Outlier'!EG$2,Inputs!$L$15:$L$25))/12),0)</f>
        <v>0</v>
      </c>
      <c r="EH30" s="383" t="n">
        <f aca="false">IFERROR(EG30*(1+INDEX(Inputs!$P$15:$P$25,MATCH('Cash Flows - Outlier'!EH$2,Inputs!$L$15:$L$25))/12),0)</f>
        <v>0</v>
      </c>
      <c r="EI30" s="383" t="n">
        <f aca="false">IFERROR(EH30*(1+INDEX(Inputs!$P$15:$P$25,MATCH('Cash Flows - Outlier'!EI$2,Inputs!$L$15:$L$25))/12),0)</f>
        <v>0</v>
      </c>
      <c r="EJ30" s="383" t="n">
        <f aca="false">IFERROR(EI30*(1+INDEX(Inputs!$P$15:$P$25,MATCH('Cash Flows - Outlier'!EJ$2,Inputs!$L$15:$L$25))/12),0)</f>
        <v>0</v>
      </c>
      <c r="EK30" s="383" t="n">
        <f aca="false">IFERROR(EJ30*(1+INDEX(Inputs!$P$15:$P$25,MATCH('Cash Flows - Outlier'!EK$2,Inputs!$L$15:$L$25))/12),0)</f>
        <v>0</v>
      </c>
      <c r="EL30" s="383" t="n">
        <f aca="false">IFERROR(EK30*(1+INDEX(Inputs!$P$15:$P$25,MATCH('Cash Flows - Outlier'!EL$2,Inputs!$L$15:$L$25))/12),0)</f>
        <v>0</v>
      </c>
      <c r="EM30" s="383" t="n">
        <f aca="false">IFERROR(EL30*(1+INDEX(Inputs!$P$15:$P$25,MATCH('Cash Flows - Outlier'!EM$2,Inputs!$L$15:$L$25))/12),0)</f>
        <v>0</v>
      </c>
      <c r="EN30" s="383" t="n">
        <f aca="false">IFERROR(EM30*(1+INDEX(Inputs!$P$15:$P$25,MATCH('Cash Flows - Outlier'!EN$2,Inputs!$L$15:$L$25))/12),0)</f>
        <v>0</v>
      </c>
      <c r="EO30" s="383" t="n">
        <f aca="false">IFERROR(EN30*(1+INDEX(Inputs!$P$15:$P$25,MATCH('Cash Flows - Outlier'!EO$2,Inputs!$L$15:$L$25))/12),0)</f>
        <v>0</v>
      </c>
      <c r="EP30" s="383" t="n">
        <f aca="false">IFERROR(EO30*(1+INDEX(Inputs!$P$15:$P$25,MATCH('Cash Flows - Outlier'!EP$2,Inputs!$L$15:$L$25))/12),0)</f>
        <v>0</v>
      </c>
      <c r="EQ30" s="383" t="n">
        <f aca="false">IFERROR(EP30*(1+INDEX(Inputs!$P$15:$P$25,MATCH('Cash Flows - Outlier'!EQ$2,Inputs!$L$15:$L$25))/12),0)</f>
        <v>0</v>
      </c>
      <c r="ER30" s="383" t="n">
        <f aca="false">IFERROR(EQ30*(1+INDEX(Inputs!$P$15:$P$25,MATCH('Cash Flows - Outlier'!ER$2,Inputs!$L$15:$L$25))/12),0)</f>
        <v>0</v>
      </c>
      <c r="ES30" s="383" t="n">
        <f aca="false">IFERROR(ER30*(1+INDEX(Inputs!$P$15:$P$25,MATCH('Cash Flows - Outlier'!ES$2,Inputs!$L$15:$L$25))/12),0)</f>
        <v>0</v>
      </c>
      <c r="ET30" s="383" t="n">
        <f aca="false">IFERROR(ES30*(1+INDEX(Inputs!$P$15:$P$25,MATCH('Cash Flows - Outlier'!ET$2,Inputs!$L$15:$L$25))/12),0)</f>
        <v>0</v>
      </c>
      <c r="EU30" s="383" t="n">
        <f aca="false">IFERROR(ET30*(1+INDEX(Inputs!$P$15:$P$25,MATCH('Cash Flows - Outlier'!EU$2,Inputs!$L$15:$L$25))/12),0)</f>
        <v>0</v>
      </c>
      <c r="EV30" s="383" t="n">
        <f aca="false">IFERROR(EU30*(1+INDEX(Inputs!$P$15:$P$25,MATCH('Cash Flows - Outlier'!EV$2,Inputs!$L$15:$L$25))/12),0)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Outlier'!V$2,Inputs!$L$15:$L$25))/12),0)</f>
        <v>0</v>
      </c>
      <c r="W31" s="383" t="n">
        <f aca="false">IFERROR(V31*(1+INDEX(Inputs!$P$15:$P$25,MATCH('Cash Flows - Outlier'!W$2,Inputs!$L$15:$L$25))/12),0)</f>
        <v>0</v>
      </c>
      <c r="X31" s="383" t="n">
        <f aca="false">IFERROR(W31*(1+INDEX(Inputs!$P$15:$P$25,MATCH('Cash Flows - Outlier'!X$2,Inputs!$L$15:$L$25))/12),0)</f>
        <v>0</v>
      </c>
      <c r="Y31" s="383" t="n">
        <f aca="false">IFERROR(X31*(1+INDEX(Inputs!$P$15:$P$25,MATCH('Cash Flows - Outlier'!Y$2,Inputs!$L$15:$L$25))/12),0)</f>
        <v>0</v>
      </c>
      <c r="Z31" s="383" t="n">
        <f aca="false">IFERROR(Y31*(1+INDEX(Inputs!$P$15:$P$25,MATCH('Cash Flows - Outlier'!Z$2,Inputs!$L$15:$L$25))/12),0)</f>
        <v>0</v>
      </c>
      <c r="AA31" s="383" t="n">
        <f aca="false">IFERROR(Z31*(1+INDEX(Inputs!$P$15:$P$25,MATCH('Cash Flows - Outlier'!AA$2,Inputs!$L$15:$L$25))/12),0)</f>
        <v>0</v>
      </c>
      <c r="AB31" s="383" t="n">
        <f aca="false">IFERROR(AA31*(1+INDEX(Inputs!$P$15:$P$25,MATCH('Cash Flows - Outlier'!AB$2,Inputs!$L$15:$L$25))/12),0)</f>
        <v>0</v>
      </c>
      <c r="AC31" s="383" t="n">
        <f aca="false">IFERROR(AB31*(1+INDEX(Inputs!$P$15:$P$25,MATCH('Cash Flows - Outlier'!AC$2,Inputs!$L$15:$L$25))/12),0)</f>
        <v>0</v>
      </c>
      <c r="AD31" s="383" t="n">
        <f aca="false">IFERROR(AC31*(1+INDEX(Inputs!$P$15:$P$25,MATCH('Cash Flows - Outlier'!AD$2,Inputs!$L$15:$L$25))/12),0)</f>
        <v>0</v>
      </c>
      <c r="AE31" s="383" t="n">
        <f aca="false">IFERROR(AD31*(1+INDEX(Inputs!$P$15:$P$25,MATCH('Cash Flows - Outlier'!AE$2,Inputs!$L$15:$L$25))/12),0)</f>
        <v>0</v>
      </c>
      <c r="AF31" s="383" t="n">
        <f aca="false">IFERROR(AE31*(1+INDEX(Inputs!$P$15:$P$25,MATCH('Cash Flows - Outlier'!AF$2,Inputs!$L$15:$L$25))/12),0)</f>
        <v>0</v>
      </c>
      <c r="AG31" s="383" t="n">
        <f aca="false">IFERROR(AF31*(1+INDEX(Inputs!$P$15:$P$25,MATCH('Cash Flows - Outlier'!AG$2,Inputs!$L$15:$L$25))/12),0)</f>
        <v>0</v>
      </c>
      <c r="AH31" s="383" t="n">
        <f aca="false">IFERROR(AG31*(1+INDEX(Inputs!$P$15:$P$25,MATCH('Cash Flows - Outlier'!AH$2,Inputs!$L$15:$L$25))/12),0)</f>
        <v>0</v>
      </c>
      <c r="AI31" s="383" t="n">
        <f aca="false">IFERROR(AH31*(1+INDEX(Inputs!$P$15:$P$25,MATCH('Cash Flows - Outlier'!AI$2,Inputs!$L$15:$L$25))/12),0)</f>
        <v>0</v>
      </c>
      <c r="AJ31" s="383" t="n">
        <f aca="false">IFERROR(AI31*(1+INDEX(Inputs!$P$15:$P$25,MATCH('Cash Flows - Outlier'!AJ$2,Inputs!$L$15:$L$25))/12),0)</f>
        <v>0</v>
      </c>
      <c r="AK31" s="383" t="n">
        <f aca="false">IFERROR(AJ31*(1+INDEX(Inputs!$P$15:$P$25,MATCH('Cash Flows - Outlier'!AK$2,Inputs!$L$15:$L$25))/12),0)</f>
        <v>0</v>
      </c>
      <c r="AL31" s="383" t="n">
        <f aca="false">IFERROR(AK31*(1+INDEX(Inputs!$P$15:$P$25,MATCH('Cash Flows - Outlier'!AL$2,Inputs!$L$15:$L$25))/12),0)</f>
        <v>0</v>
      </c>
      <c r="AM31" s="383" t="n">
        <f aca="false">IFERROR(AL31*(1+INDEX(Inputs!$P$15:$P$25,MATCH('Cash Flows - Outlier'!AM$2,Inputs!$L$15:$L$25))/12),0)</f>
        <v>0</v>
      </c>
      <c r="AN31" s="383" t="n">
        <f aca="false">IFERROR(AM31*(1+INDEX(Inputs!$P$15:$P$25,MATCH('Cash Flows - Outlier'!AN$2,Inputs!$L$15:$L$25))/12),0)</f>
        <v>0</v>
      </c>
      <c r="AO31" s="383" t="n">
        <f aca="false">IFERROR(AN31*(1+INDEX(Inputs!$P$15:$P$25,MATCH('Cash Flows - Outlier'!AO$2,Inputs!$L$15:$L$25))/12),0)</f>
        <v>0</v>
      </c>
      <c r="AP31" s="383" t="n">
        <f aca="false">IFERROR(AO31*(1+INDEX(Inputs!$P$15:$P$25,MATCH('Cash Flows - Outlier'!AP$2,Inputs!$L$15:$L$25))/12),0)</f>
        <v>0</v>
      </c>
      <c r="AQ31" s="383" t="n">
        <f aca="false">IFERROR(AP31*(1+INDEX(Inputs!$P$15:$P$25,MATCH('Cash Flows - Outlier'!AQ$2,Inputs!$L$15:$L$25))/12),0)</f>
        <v>0</v>
      </c>
      <c r="AR31" s="383" t="n">
        <f aca="false">IFERROR(AQ31*(1+INDEX(Inputs!$P$15:$P$25,MATCH('Cash Flows - Outlier'!AR$2,Inputs!$L$15:$L$25))/12),0)</f>
        <v>0</v>
      </c>
      <c r="AS31" s="383" t="n">
        <f aca="false">IFERROR(AR31*(1+INDEX(Inputs!$P$15:$P$25,MATCH('Cash Flows - Outlier'!AS$2,Inputs!$L$15:$L$25))/12),0)</f>
        <v>0</v>
      </c>
      <c r="AT31" s="383" t="n">
        <f aca="false">IFERROR(AS31*(1+INDEX(Inputs!$P$15:$P$25,MATCH('Cash Flows - Outlier'!AT$2,Inputs!$L$15:$L$25))/12),0)</f>
        <v>0</v>
      </c>
      <c r="AU31" s="383" t="n">
        <f aca="false">IFERROR(AT31*(1+INDEX(Inputs!$P$15:$P$25,MATCH('Cash Flows - Outlier'!AU$2,Inputs!$L$15:$L$25))/12),0)</f>
        <v>0</v>
      </c>
      <c r="AV31" s="383" t="n">
        <f aca="false">IFERROR(AU31*(1+INDEX(Inputs!$P$15:$P$25,MATCH('Cash Flows - Outlier'!AV$2,Inputs!$L$15:$L$25))/12),0)</f>
        <v>0</v>
      </c>
      <c r="AW31" s="383" t="n">
        <f aca="false">IFERROR(AV31*(1+INDEX(Inputs!$P$15:$P$25,MATCH('Cash Flows - Outlier'!AW$2,Inputs!$L$15:$L$25))/12),0)</f>
        <v>0</v>
      </c>
      <c r="AX31" s="383" t="n">
        <f aca="false">IFERROR(AW31*(1+INDEX(Inputs!$P$15:$P$25,MATCH('Cash Flows - Outlier'!AX$2,Inputs!$L$15:$L$25))/12),0)</f>
        <v>0</v>
      </c>
      <c r="AY31" s="383" t="n">
        <f aca="false">IFERROR(AX31*(1+INDEX(Inputs!$P$15:$P$25,MATCH('Cash Flows - Outlier'!AY$2,Inputs!$L$15:$L$25))/12),0)</f>
        <v>0</v>
      </c>
      <c r="AZ31" s="383" t="n">
        <f aca="false">IFERROR(AY31*(1+INDEX(Inputs!$P$15:$P$25,MATCH('Cash Flows - Outlier'!AZ$2,Inputs!$L$15:$L$25))/12),0)</f>
        <v>0</v>
      </c>
      <c r="BA31" s="383" t="n">
        <f aca="false">IFERROR(AZ31*(1+INDEX(Inputs!$P$15:$P$25,MATCH('Cash Flows - Outlier'!BA$2,Inputs!$L$15:$L$25))/12),0)</f>
        <v>0</v>
      </c>
      <c r="BB31" s="383" t="n">
        <f aca="false">IFERROR(BA31*(1+INDEX(Inputs!$P$15:$P$25,MATCH('Cash Flows - Outlier'!BB$2,Inputs!$L$15:$L$25))/12),0)</f>
        <v>0</v>
      </c>
      <c r="BC31" s="383" t="n">
        <f aca="false">IFERROR(BB31*(1+INDEX(Inputs!$P$15:$P$25,MATCH('Cash Flows - Outlier'!BC$2,Inputs!$L$15:$L$25))/12),0)</f>
        <v>0</v>
      </c>
      <c r="BD31" s="383" t="n">
        <f aca="false">IFERROR(BC31*(1+INDEX(Inputs!$P$15:$P$25,MATCH('Cash Flows - Outlier'!BD$2,Inputs!$L$15:$L$25))/12),0)</f>
        <v>0</v>
      </c>
      <c r="BE31" s="383" t="n">
        <f aca="false">IFERROR(BD31*(1+INDEX(Inputs!$P$15:$P$25,MATCH('Cash Flows - Outlier'!BE$2,Inputs!$L$15:$L$25))/12),0)</f>
        <v>0</v>
      </c>
      <c r="BF31" s="383" t="n">
        <f aca="false">IFERROR(BE31*(1+INDEX(Inputs!$P$15:$P$25,MATCH('Cash Flows - Outlier'!BF$2,Inputs!$L$15:$L$25))/12),0)</f>
        <v>0</v>
      </c>
      <c r="BG31" s="383" t="n">
        <f aca="false">IFERROR(BF31*(1+INDEX(Inputs!$P$15:$P$25,MATCH('Cash Flows - Outlier'!BG$2,Inputs!$L$15:$L$25))/12),0)</f>
        <v>0</v>
      </c>
      <c r="BH31" s="383" t="n">
        <f aca="false">IFERROR(BG31*(1+INDEX(Inputs!$P$15:$P$25,MATCH('Cash Flows - Outlier'!BH$2,Inputs!$L$15:$L$25))/12),0)</f>
        <v>0</v>
      </c>
      <c r="BI31" s="383" t="n">
        <f aca="false">IFERROR(BH31*(1+INDEX(Inputs!$P$15:$P$25,MATCH('Cash Flows - Outlier'!BI$2,Inputs!$L$15:$L$25))/12),0)</f>
        <v>0</v>
      </c>
      <c r="BJ31" s="383" t="n">
        <f aca="false">IFERROR(BI31*(1+INDEX(Inputs!$P$15:$P$25,MATCH('Cash Flows - Outlier'!BJ$2,Inputs!$L$15:$L$25))/12),0)</f>
        <v>0</v>
      </c>
      <c r="BK31" s="383" t="n">
        <f aca="false">IFERROR(BJ31*(1+INDEX(Inputs!$P$15:$P$25,MATCH('Cash Flows - Outlier'!BK$2,Inputs!$L$15:$L$25))/12),0)</f>
        <v>0</v>
      </c>
      <c r="BL31" s="383" t="n">
        <f aca="false">IFERROR(BK31*(1+INDEX(Inputs!$P$15:$P$25,MATCH('Cash Flows - Outlier'!BL$2,Inputs!$L$15:$L$25))/12),0)</f>
        <v>0</v>
      </c>
      <c r="BM31" s="383" t="n">
        <f aca="false">IFERROR(BL31*(1+INDEX(Inputs!$P$15:$P$25,MATCH('Cash Flows - Outlier'!BM$2,Inputs!$L$15:$L$25))/12),0)</f>
        <v>0</v>
      </c>
      <c r="BN31" s="383" t="n">
        <f aca="false">IFERROR(BM31*(1+INDEX(Inputs!$P$15:$P$25,MATCH('Cash Flows - Outlier'!BN$2,Inputs!$L$15:$L$25))/12),0)</f>
        <v>0</v>
      </c>
      <c r="BO31" s="383" t="n">
        <f aca="false">IFERROR(BN31*(1+INDEX(Inputs!$P$15:$P$25,MATCH('Cash Flows - Outlier'!BO$2,Inputs!$L$15:$L$25))/12),0)</f>
        <v>0</v>
      </c>
      <c r="BP31" s="383" t="n">
        <f aca="false">IFERROR(BO31*(1+INDEX(Inputs!$P$15:$P$25,MATCH('Cash Flows - Outlier'!BP$2,Inputs!$L$15:$L$25))/12),0)</f>
        <v>0</v>
      </c>
      <c r="BQ31" s="383" t="n">
        <f aca="false">IFERROR(BP31*(1+INDEX(Inputs!$P$15:$P$25,MATCH('Cash Flows - Outlier'!BQ$2,Inputs!$L$15:$L$25))/12),0)</f>
        <v>0</v>
      </c>
      <c r="BR31" s="383" t="n">
        <f aca="false">IFERROR(BQ31*(1+INDEX(Inputs!$P$15:$P$25,MATCH('Cash Flows - Outlier'!BR$2,Inputs!$L$15:$L$25))/12),0)</f>
        <v>0</v>
      </c>
      <c r="BS31" s="383" t="n">
        <f aca="false">IFERROR(BR31*(1+INDEX(Inputs!$P$15:$P$25,MATCH('Cash Flows - Outlier'!BS$2,Inputs!$L$15:$L$25))/12),0)</f>
        <v>0</v>
      </c>
      <c r="BT31" s="383" t="n">
        <f aca="false">IFERROR(BS31*(1+INDEX(Inputs!$P$15:$P$25,MATCH('Cash Flows - Outlier'!BT$2,Inputs!$L$15:$L$25))/12),0)</f>
        <v>0</v>
      </c>
      <c r="BU31" s="383" t="n">
        <f aca="false">IFERROR(BT31*(1+INDEX(Inputs!$P$15:$P$25,MATCH('Cash Flows - Outlier'!BU$2,Inputs!$L$15:$L$25))/12),0)</f>
        <v>0</v>
      </c>
      <c r="BV31" s="383" t="n">
        <f aca="false">IFERROR(BU31*(1+INDEX(Inputs!$P$15:$P$25,MATCH('Cash Flows - Outlier'!BV$2,Inputs!$L$15:$L$25))/12),0)</f>
        <v>0</v>
      </c>
      <c r="BW31" s="383" t="n">
        <f aca="false">IFERROR(BV31*(1+INDEX(Inputs!$P$15:$P$25,MATCH('Cash Flows - Outlier'!BW$2,Inputs!$L$15:$L$25))/12),0)</f>
        <v>0</v>
      </c>
      <c r="BX31" s="383" t="n">
        <f aca="false">IFERROR(BW31*(1+INDEX(Inputs!$P$15:$P$25,MATCH('Cash Flows - Outlier'!BX$2,Inputs!$L$15:$L$25))/12),0)</f>
        <v>0</v>
      </c>
      <c r="BY31" s="383" t="n">
        <f aca="false">IFERROR(BX31*(1+INDEX(Inputs!$P$15:$P$25,MATCH('Cash Flows - Outlier'!BY$2,Inputs!$L$15:$L$25))/12),0)</f>
        <v>0</v>
      </c>
      <c r="BZ31" s="383" t="n">
        <f aca="false">IFERROR(BY31*(1+INDEX(Inputs!$P$15:$P$25,MATCH('Cash Flows - Outlier'!BZ$2,Inputs!$L$15:$L$25))/12),0)</f>
        <v>0</v>
      </c>
      <c r="CA31" s="383" t="n">
        <f aca="false">IFERROR(BZ31*(1+INDEX(Inputs!$P$15:$P$25,MATCH('Cash Flows - Outlier'!CA$2,Inputs!$L$15:$L$25))/12),0)</f>
        <v>0</v>
      </c>
      <c r="CB31" s="383" t="n">
        <f aca="false">IFERROR(CA31*(1+INDEX(Inputs!$P$15:$P$25,MATCH('Cash Flows - Outlier'!CB$2,Inputs!$L$15:$L$25))/12),0)</f>
        <v>0</v>
      </c>
      <c r="CC31" s="383" t="n">
        <f aca="false">IFERROR(CB31*(1+INDEX(Inputs!$P$15:$P$25,MATCH('Cash Flows - Outlier'!CC$2,Inputs!$L$15:$L$25))/12),0)</f>
        <v>0</v>
      </c>
      <c r="CD31" s="383" t="n">
        <f aca="false">IFERROR(CC31*(1+INDEX(Inputs!$P$15:$P$25,MATCH('Cash Flows - Outlier'!CD$2,Inputs!$L$15:$L$25))/12),0)</f>
        <v>0</v>
      </c>
      <c r="CE31" s="383" t="n">
        <f aca="false">IFERROR(CD31*(1+INDEX(Inputs!$P$15:$P$25,MATCH('Cash Flows - Outlier'!CE$2,Inputs!$L$15:$L$25))/12),0)</f>
        <v>0</v>
      </c>
      <c r="CF31" s="383" t="n">
        <f aca="false">IFERROR(CE31*(1+INDEX(Inputs!$P$15:$P$25,MATCH('Cash Flows - Outlier'!CF$2,Inputs!$L$15:$L$25))/12),0)</f>
        <v>0</v>
      </c>
      <c r="CG31" s="383" t="n">
        <f aca="false">IFERROR(CF31*(1+INDEX(Inputs!$P$15:$P$25,MATCH('Cash Flows - Outlier'!CG$2,Inputs!$L$15:$L$25))/12),0)</f>
        <v>0</v>
      </c>
      <c r="CH31" s="383" t="n">
        <f aca="false">IFERROR(CG31*(1+INDEX(Inputs!$P$15:$P$25,MATCH('Cash Flows - Outlier'!CH$2,Inputs!$L$15:$L$25))/12),0)</f>
        <v>0</v>
      </c>
      <c r="CI31" s="383" t="n">
        <f aca="false">IFERROR(CH31*(1+INDEX(Inputs!$P$15:$P$25,MATCH('Cash Flows - Outlier'!CI$2,Inputs!$L$15:$L$25))/12),0)</f>
        <v>0</v>
      </c>
      <c r="CJ31" s="383" t="n">
        <f aca="false">IFERROR(CI31*(1+INDEX(Inputs!$P$15:$P$25,MATCH('Cash Flows - Outlier'!CJ$2,Inputs!$L$15:$L$25))/12),0)</f>
        <v>0</v>
      </c>
      <c r="CK31" s="383" t="n">
        <f aca="false">IFERROR(CJ31*(1+INDEX(Inputs!$P$15:$P$25,MATCH('Cash Flows - Outlier'!CK$2,Inputs!$L$15:$L$25))/12),0)</f>
        <v>0</v>
      </c>
      <c r="CL31" s="383" t="n">
        <f aca="false">IFERROR(CK31*(1+INDEX(Inputs!$P$15:$P$25,MATCH('Cash Flows - Outlier'!CL$2,Inputs!$L$15:$L$25))/12),0)</f>
        <v>0</v>
      </c>
      <c r="CM31" s="383" t="n">
        <f aca="false">IFERROR(CL31*(1+INDEX(Inputs!$P$15:$P$25,MATCH('Cash Flows - Outlier'!CM$2,Inputs!$L$15:$L$25))/12),0)</f>
        <v>0</v>
      </c>
      <c r="CN31" s="383" t="n">
        <f aca="false">IFERROR(CM31*(1+INDEX(Inputs!$P$15:$P$25,MATCH('Cash Flows - Outlier'!CN$2,Inputs!$L$15:$L$25))/12),0)</f>
        <v>0</v>
      </c>
      <c r="CO31" s="383" t="n">
        <f aca="false">IFERROR(CN31*(1+INDEX(Inputs!$P$15:$P$25,MATCH('Cash Flows - Outlier'!CO$2,Inputs!$L$15:$L$25))/12),0)</f>
        <v>0</v>
      </c>
      <c r="CP31" s="383" t="n">
        <f aca="false">IFERROR(CO31*(1+INDEX(Inputs!$P$15:$P$25,MATCH('Cash Flows - Outlier'!CP$2,Inputs!$L$15:$L$25))/12),0)</f>
        <v>0</v>
      </c>
      <c r="CQ31" s="383" t="n">
        <f aca="false">IFERROR(CP31*(1+INDEX(Inputs!$P$15:$P$25,MATCH('Cash Flows - Outlier'!CQ$2,Inputs!$L$15:$L$25))/12),0)</f>
        <v>0</v>
      </c>
      <c r="CR31" s="383" t="n">
        <f aca="false">IFERROR(CQ31*(1+INDEX(Inputs!$P$15:$P$25,MATCH('Cash Flows - Outlier'!CR$2,Inputs!$L$15:$L$25))/12),0)</f>
        <v>0</v>
      </c>
      <c r="CS31" s="383" t="n">
        <f aca="false">IFERROR(CR31*(1+INDEX(Inputs!$P$15:$P$25,MATCH('Cash Flows - Outlier'!CS$2,Inputs!$L$15:$L$25))/12),0)</f>
        <v>0</v>
      </c>
      <c r="CT31" s="383" t="n">
        <f aca="false">IFERROR(CS31*(1+INDEX(Inputs!$P$15:$P$25,MATCH('Cash Flows - Outlier'!CT$2,Inputs!$L$15:$L$25))/12),0)</f>
        <v>0</v>
      </c>
      <c r="CU31" s="383" t="n">
        <f aca="false">IFERROR(CT31*(1+INDEX(Inputs!$P$15:$P$25,MATCH('Cash Flows - Outlier'!CU$2,Inputs!$L$15:$L$25))/12),0)</f>
        <v>0</v>
      </c>
      <c r="CV31" s="383" t="n">
        <f aca="false">IFERROR(CU31*(1+INDEX(Inputs!$P$15:$P$25,MATCH('Cash Flows - Outlier'!CV$2,Inputs!$L$15:$L$25))/12),0)</f>
        <v>0</v>
      </c>
      <c r="CW31" s="383" t="n">
        <f aca="false">IFERROR(CV31*(1+INDEX(Inputs!$P$15:$P$25,MATCH('Cash Flows - Outlier'!CW$2,Inputs!$L$15:$L$25))/12),0)</f>
        <v>0</v>
      </c>
      <c r="CX31" s="383" t="n">
        <f aca="false">IFERROR(CW31*(1+INDEX(Inputs!$P$15:$P$25,MATCH('Cash Flows - Outlier'!CX$2,Inputs!$L$15:$L$25))/12),0)</f>
        <v>0</v>
      </c>
      <c r="CY31" s="383" t="n">
        <f aca="false">IFERROR(CX31*(1+INDEX(Inputs!$P$15:$P$25,MATCH('Cash Flows - Outlier'!CY$2,Inputs!$L$15:$L$25))/12),0)</f>
        <v>0</v>
      </c>
      <c r="CZ31" s="383" t="n">
        <f aca="false">IFERROR(CY31*(1+INDEX(Inputs!$P$15:$P$25,MATCH('Cash Flows - Outlier'!CZ$2,Inputs!$L$15:$L$25))/12),0)</f>
        <v>0</v>
      </c>
      <c r="DA31" s="383" t="n">
        <f aca="false">IFERROR(CZ31*(1+INDEX(Inputs!$P$15:$P$25,MATCH('Cash Flows - Outlier'!DA$2,Inputs!$L$15:$L$25))/12),0)</f>
        <v>0</v>
      </c>
      <c r="DB31" s="383" t="n">
        <f aca="false">IFERROR(DA31*(1+INDEX(Inputs!$P$15:$P$25,MATCH('Cash Flows - Outlier'!DB$2,Inputs!$L$15:$L$25))/12),0)</f>
        <v>0</v>
      </c>
      <c r="DC31" s="383" t="n">
        <f aca="false">IFERROR(DB31*(1+INDEX(Inputs!$P$15:$P$25,MATCH('Cash Flows - Outlier'!DC$2,Inputs!$L$15:$L$25))/12),0)</f>
        <v>0</v>
      </c>
      <c r="DD31" s="383" t="n">
        <f aca="false">IFERROR(DC31*(1+INDEX(Inputs!$P$15:$P$25,MATCH('Cash Flows - Outlier'!DD$2,Inputs!$L$15:$L$25))/12),0)</f>
        <v>0</v>
      </c>
      <c r="DE31" s="383" t="n">
        <f aca="false">IFERROR(DD31*(1+INDEX(Inputs!$P$15:$P$25,MATCH('Cash Flows - Outlier'!DE$2,Inputs!$L$15:$L$25))/12),0)</f>
        <v>0</v>
      </c>
      <c r="DF31" s="383" t="n">
        <f aca="false">IFERROR(DE31*(1+INDEX(Inputs!$P$15:$P$25,MATCH('Cash Flows - Outlier'!DF$2,Inputs!$L$15:$L$25))/12),0)</f>
        <v>0</v>
      </c>
      <c r="DG31" s="383" t="n">
        <f aca="false">IFERROR(DF31*(1+INDEX(Inputs!$P$15:$P$25,MATCH('Cash Flows - Outlier'!DG$2,Inputs!$L$15:$L$25))/12),0)</f>
        <v>0</v>
      </c>
      <c r="DH31" s="383" t="n">
        <f aca="false">IFERROR(DG31*(1+INDEX(Inputs!$P$15:$P$25,MATCH('Cash Flows - Outlier'!DH$2,Inputs!$L$15:$L$25))/12),0)</f>
        <v>0</v>
      </c>
      <c r="DI31" s="383" t="n">
        <f aca="false">IFERROR(DH31*(1+INDEX(Inputs!$P$15:$P$25,MATCH('Cash Flows - Outlier'!DI$2,Inputs!$L$15:$L$25))/12),0)</f>
        <v>0</v>
      </c>
      <c r="DJ31" s="383" t="n">
        <f aca="false">IFERROR(DI31*(1+INDEX(Inputs!$P$15:$P$25,MATCH('Cash Flows - Outlier'!DJ$2,Inputs!$L$15:$L$25))/12),0)</f>
        <v>0</v>
      </c>
      <c r="DK31" s="383" t="n">
        <f aca="false">IFERROR(DJ31*(1+INDEX(Inputs!$P$15:$P$25,MATCH('Cash Flows - Outlier'!DK$2,Inputs!$L$15:$L$25))/12),0)</f>
        <v>0</v>
      </c>
      <c r="DL31" s="383" t="n">
        <f aca="false">IFERROR(DK31*(1+INDEX(Inputs!$P$15:$P$25,MATCH('Cash Flows - Outlier'!DL$2,Inputs!$L$15:$L$25))/12),0)</f>
        <v>0</v>
      </c>
      <c r="DM31" s="383" t="n">
        <f aca="false">IFERROR(DL31*(1+INDEX(Inputs!$P$15:$P$25,MATCH('Cash Flows - Outlier'!DM$2,Inputs!$L$15:$L$25))/12),0)</f>
        <v>0</v>
      </c>
      <c r="DN31" s="383" t="n">
        <f aca="false">IFERROR(DM31*(1+INDEX(Inputs!$P$15:$P$25,MATCH('Cash Flows - Outlier'!DN$2,Inputs!$L$15:$L$25))/12),0)</f>
        <v>0</v>
      </c>
      <c r="DO31" s="383" t="n">
        <f aca="false">IFERROR(DN31*(1+INDEX(Inputs!$P$15:$P$25,MATCH('Cash Flows - Outlier'!DO$2,Inputs!$L$15:$L$25))/12),0)</f>
        <v>0</v>
      </c>
      <c r="DP31" s="383" t="n">
        <f aca="false">IFERROR(DO31*(1+INDEX(Inputs!$P$15:$P$25,MATCH('Cash Flows - Outlier'!DP$2,Inputs!$L$15:$L$25))/12),0)</f>
        <v>0</v>
      </c>
      <c r="DQ31" s="383" t="n">
        <f aca="false">IFERROR(DP31*(1+INDEX(Inputs!$P$15:$P$25,MATCH('Cash Flows - Outlier'!DQ$2,Inputs!$L$15:$L$25))/12),0)</f>
        <v>0</v>
      </c>
      <c r="DR31" s="383" t="n">
        <f aca="false">IFERROR(DQ31*(1+INDEX(Inputs!$P$15:$P$25,MATCH('Cash Flows - Outlier'!DR$2,Inputs!$L$15:$L$25))/12),0)</f>
        <v>0</v>
      </c>
      <c r="DS31" s="383" t="n">
        <f aca="false">IFERROR(DR31*(1+INDEX(Inputs!$P$15:$P$25,MATCH('Cash Flows - Outlier'!DS$2,Inputs!$L$15:$L$25))/12),0)</f>
        <v>0</v>
      </c>
      <c r="DT31" s="383" t="n">
        <f aca="false">IFERROR(DS31*(1+INDEX(Inputs!$P$15:$P$25,MATCH('Cash Flows - Outlier'!DT$2,Inputs!$L$15:$L$25))/12),0)</f>
        <v>0</v>
      </c>
      <c r="DU31" s="383" t="n">
        <f aca="false">IFERROR(DT31*(1+INDEX(Inputs!$P$15:$P$25,MATCH('Cash Flows - Outlier'!DU$2,Inputs!$L$15:$L$25))/12),0)</f>
        <v>0</v>
      </c>
      <c r="DV31" s="383" t="n">
        <f aca="false">IFERROR(DU31*(1+INDEX(Inputs!$P$15:$P$25,MATCH('Cash Flows - Outlier'!DV$2,Inputs!$L$15:$L$25))/12),0)</f>
        <v>0</v>
      </c>
      <c r="DW31" s="383" t="n">
        <f aca="false">IFERROR(DV31*(1+INDEX(Inputs!$P$15:$P$25,MATCH('Cash Flows - Outlier'!DW$2,Inputs!$L$15:$L$25))/12),0)</f>
        <v>0</v>
      </c>
      <c r="DX31" s="383" t="n">
        <f aca="false">IFERROR(DW31*(1+INDEX(Inputs!$P$15:$P$25,MATCH('Cash Flows - Outlier'!DX$2,Inputs!$L$15:$L$25))/12),0)</f>
        <v>0</v>
      </c>
      <c r="DY31" s="383" t="n">
        <f aca="false">IFERROR(DX31*(1+INDEX(Inputs!$P$15:$P$25,MATCH('Cash Flows - Outlier'!DY$2,Inputs!$L$15:$L$25))/12),0)</f>
        <v>0</v>
      </c>
      <c r="DZ31" s="383" t="n">
        <f aca="false">IFERROR(DY31*(1+INDEX(Inputs!$P$15:$P$25,MATCH('Cash Flows - Outlier'!DZ$2,Inputs!$L$15:$L$25))/12),0)</f>
        <v>0</v>
      </c>
      <c r="EA31" s="383" t="n">
        <f aca="false">IFERROR(DZ31*(1+INDEX(Inputs!$P$15:$P$25,MATCH('Cash Flows - Outlier'!EA$2,Inputs!$L$15:$L$25))/12),0)</f>
        <v>0</v>
      </c>
      <c r="EB31" s="383" t="n">
        <f aca="false">IFERROR(EA31*(1+INDEX(Inputs!$P$15:$P$25,MATCH('Cash Flows - Outlier'!EB$2,Inputs!$L$15:$L$25))/12),0)</f>
        <v>0</v>
      </c>
      <c r="EC31" s="383" t="n">
        <f aca="false">IFERROR(EB31*(1+INDEX(Inputs!$P$15:$P$25,MATCH('Cash Flows - Outlier'!EC$2,Inputs!$L$15:$L$25))/12),0)</f>
        <v>0</v>
      </c>
      <c r="ED31" s="383" t="n">
        <f aca="false">IFERROR(EC31*(1+INDEX(Inputs!$P$15:$P$25,MATCH('Cash Flows - Outlier'!ED$2,Inputs!$L$15:$L$25))/12),0)</f>
        <v>0</v>
      </c>
      <c r="EE31" s="383" t="n">
        <f aca="false">IFERROR(ED31*(1+INDEX(Inputs!$P$15:$P$25,MATCH('Cash Flows - Outlier'!EE$2,Inputs!$L$15:$L$25))/12),0)</f>
        <v>0</v>
      </c>
      <c r="EF31" s="383" t="n">
        <f aca="false">IFERROR(EE31*(1+INDEX(Inputs!$P$15:$P$25,MATCH('Cash Flows - Outlier'!EF$2,Inputs!$L$15:$L$25))/12),0)</f>
        <v>0</v>
      </c>
      <c r="EG31" s="383" t="n">
        <f aca="false">IFERROR(EF31*(1+INDEX(Inputs!$P$15:$P$25,MATCH('Cash Flows - Outlier'!EG$2,Inputs!$L$15:$L$25))/12),0)</f>
        <v>0</v>
      </c>
      <c r="EH31" s="383" t="n">
        <f aca="false">IFERROR(EG31*(1+INDEX(Inputs!$P$15:$P$25,MATCH('Cash Flows - Outlier'!EH$2,Inputs!$L$15:$L$25))/12),0)</f>
        <v>0</v>
      </c>
      <c r="EI31" s="383" t="n">
        <f aca="false">IFERROR(EH31*(1+INDEX(Inputs!$P$15:$P$25,MATCH('Cash Flows - Outlier'!EI$2,Inputs!$L$15:$L$25))/12),0)</f>
        <v>0</v>
      </c>
      <c r="EJ31" s="383" t="n">
        <f aca="false">IFERROR(EI31*(1+INDEX(Inputs!$P$15:$P$25,MATCH('Cash Flows - Outlier'!EJ$2,Inputs!$L$15:$L$25))/12),0)</f>
        <v>0</v>
      </c>
      <c r="EK31" s="383" t="n">
        <f aca="false">IFERROR(EJ31*(1+INDEX(Inputs!$P$15:$P$25,MATCH('Cash Flows - Outlier'!EK$2,Inputs!$L$15:$L$25))/12),0)</f>
        <v>0</v>
      </c>
      <c r="EL31" s="383" t="n">
        <f aca="false">IFERROR(EK31*(1+INDEX(Inputs!$P$15:$P$25,MATCH('Cash Flows - Outlier'!EL$2,Inputs!$L$15:$L$25))/12),0)</f>
        <v>0</v>
      </c>
      <c r="EM31" s="383" t="n">
        <f aca="false">IFERROR(EL31*(1+INDEX(Inputs!$P$15:$P$25,MATCH('Cash Flows - Outlier'!EM$2,Inputs!$L$15:$L$25))/12),0)</f>
        <v>0</v>
      </c>
      <c r="EN31" s="383" t="n">
        <f aca="false">IFERROR(EM31*(1+INDEX(Inputs!$P$15:$P$25,MATCH('Cash Flows - Outlier'!EN$2,Inputs!$L$15:$L$25))/12),0)</f>
        <v>0</v>
      </c>
      <c r="EO31" s="383" t="n">
        <f aca="false">IFERROR(EN31*(1+INDEX(Inputs!$P$15:$P$25,MATCH('Cash Flows - Outlier'!EO$2,Inputs!$L$15:$L$25))/12),0)</f>
        <v>0</v>
      </c>
      <c r="EP31" s="383" t="n">
        <f aca="false">IFERROR(EO31*(1+INDEX(Inputs!$P$15:$P$25,MATCH('Cash Flows - Outlier'!EP$2,Inputs!$L$15:$L$25))/12),0)</f>
        <v>0</v>
      </c>
      <c r="EQ31" s="383" t="n">
        <f aca="false">IFERROR(EP31*(1+INDEX(Inputs!$P$15:$P$25,MATCH('Cash Flows - Outlier'!EQ$2,Inputs!$L$15:$L$25))/12),0)</f>
        <v>0</v>
      </c>
      <c r="ER31" s="383" t="n">
        <f aca="false">IFERROR(EQ31*(1+INDEX(Inputs!$P$15:$P$25,MATCH('Cash Flows - Outlier'!ER$2,Inputs!$L$15:$L$25))/12),0)</f>
        <v>0</v>
      </c>
      <c r="ES31" s="383" t="n">
        <f aca="false">IFERROR(ER31*(1+INDEX(Inputs!$P$15:$P$25,MATCH('Cash Flows - Outlier'!ES$2,Inputs!$L$15:$L$25))/12),0)</f>
        <v>0</v>
      </c>
      <c r="ET31" s="383" t="n">
        <f aca="false">IFERROR(ES31*(1+INDEX(Inputs!$P$15:$P$25,MATCH('Cash Flows - Outlier'!ET$2,Inputs!$L$15:$L$25))/12),0)</f>
        <v>0</v>
      </c>
      <c r="EU31" s="383" t="n">
        <f aca="false">IFERROR(ET31*(1+INDEX(Inputs!$P$15:$P$25,MATCH('Cash Flows - Outlier'!EU$2,Inputs!$L$15:$L$25))/12),0)</f>
        <v>0</v>
      </c>
      <c r="EV31" s="383" t="n">
        <f aca="false">IFERROR(EU31*(1+INDEX(Inputs!$P$15:$P$25,MATCH('Cash Flows - Outlier'!EV$2,Inputs!$L$15:$L$25))/12),0)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0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Outlier'!V$2,Inputs!$L$15:$L$25))/12),0)</f>
        <v>0</v>
      </c>
      <c r="W32" s="383" t="n">
        <f aca="false">IFERROR(V32*(1+INDEX(Inputs!$P$15:$P$25,MATCH('Cash Flows - Outlier'!W$2,Inputs!$L$15:$L$25))/12),0)</f>
        <v>0</v>
      </c>
      <c r="X32" s="383" t="n">
        <f aca="false">IFERROR(W32*(1+INDEX(Inputs!$P$15:$P$25,MATCH('Cash Flows - Outlier'!X$2,Inputs!$L$15:$L$25))/12),0)</f>
        <v>0</v>
      </c>
      <c r="Y32" s="383" t="n">
        <f aca="false">IFERROR(X32*(1+INDEX(Inputs!$P$15:$P$25,MATCH('Cash Flows - Outlier'!Y$2,Inputs!$L$15:$L$25))/12),0)</f>
        <v>0</v>
      </c>
      <c r="Z32" s="383" t="n">
        <f aca="false">IFERROR(Y32*(1+INDEX(Inputs!$P$15:$P$25,MATCH('Cash Flows - Outlier'!Z$2,Inputs!$L$15:$L$25))/12),0)</f>
        <v>0</v>
      </c>
      <c r="AA32" s="383" t="n">
        <f aca="false">IFERROR(Z32*(1+INDEX(Inputs!$P$15:$P$25,MATCH('Cash Flows - Outlier'!AA$2,Inputs!$L$15:$L$25))/12),0)</f>
        <v>0</v>
      </c>
      <c r="AB32" s="383" t="n">
        <f aca="false">IFERROR(AA32*(1+INDEX(Inputs!$P$15:$P$25,MATCH('Cash Flows - Outlier'!AB$2,Inputs!$L$15:$L$25))/12),0)</f>
        <v>0</v>
      </c>
      <c r="AC32" s="383" t="n">
        <f aca="false">IFERROR(AB32*(1+INDEX(Inputs!$P$15:$P$25,MATCH('Cash Flows - Outlier'!AC$2,Inputs!$L$15:$L$25))/12),0)</f>
        <v>0</v>
      </c>
      <c r="AD32" s="383" t="n">
        <f aca="false">IFERROR(AC32*(1+INDEX(Inputs!$P$15:$P$25,MATCH('Cash Flows - Outlier'!AD$2,Inputs!$L$15:$L$25))/12),0)</f>
        <v>0</v>
      </c>
      <c r="AE32" s="383" t="n">
        <f aca="false">IFERROR(AD32*(1+INDEX(Inputs!$P$15:$P$25,MATCH('Cash Flows - Outlier'!AE$2,Inputs!$L$15:$L$25))/12),0)</f>
        <v>0</v>
      </c>
      <c r="AF32" s="383" t="n">
        <f aca="false">IFERROR(AE32*(1+INDEX(Inputs!$P$15:$P$25,MATCH('Cash Flows - Outlier'!AF$2,Inputs!$L$15:$L$25))/12),0)</f>
        <v>0</v>
      </c>
      <c r="AG32" s="383" t="n">
        <f aca="false">IFERROR(AF32*(1+INDEX(Inputs!$P$15:$P$25,MATCH('Cash Flows - Outlier'!AG$2,Inputs!$L$15:$L$25))/12),0)</f>
        <v>0</v>
      </c>
      <c r="AH32" s="383" t="n">
        <f aca="false">IFERROR(AG32*(1+INDEX(Inputs!$P$15:$P$25,MATCH('Cash Flows - Outlier'!AH$2,Inputs!$L$15:$L$25))/12),0)</f>
        <v>0</v>
      </c>
      <c r="AI32" s="383" t="n">
        <f aca="false">IFERROR(AH32*(1+INDEX(Inputs!$P$15:$P$25,MATCH('Cash Flows - Outlier'!AI$2,Inputs!$L$15:$L$25))/12),0)</f>
        <v>0</v>
      </c>
      <c r="AJ32" s="383" t="n">
        <f aca="false">IFERROR(AI32*(1+INDEX(Inputs!$P$15:$P$25,MATCH('Cash Flows - Outlier'!AJ$2,Inputs!$L$15:$L$25))/12),0)</f>
        <v>0</v>
      </c>
      <c r="AK32" s="383" t="n">
        <f aca="false">IFERROR(AJ32*(1+INDEX(Inputs!$P$15:$P$25,MATCH('Cash Flows - Outlier'!AK$2,Inputs!$L$15:$L$25))/12),0)</f>
        <v>0</v>
      </c>
      <c r="AL32" s="383" t="n">
        <f aca="false">IFERROR(AK32*(1+INDEX(Inputs!$P$15:$P$25,MATCH('Cash Flows - Outlier'!AL$2,Inputs!$L$15:$L$25))/12),0)</f>
        <v>0</v>
      </c>
      <c r="AM32" s="383" t="n">
        <f aca="false">IFERROR(AL32*(1+INDEX(Inputs!$P$15:$P$25,MATCH('Cash Flows - Outlier'!AM$2,Inputs!$L$15:$L$25))/12),0)</f>
        <v>0</v>
      </c>
      <c r="AN32" s="383" t="n">
        <f aca="false">IFERROR(AM32*(1+INDEX(Inputs!$P$15:$P$25,MATCH('Cash Flows - Outlier'!AN$2,Inputs!$L$15:$L$25))/12),0)</f>
        <v>0</v>
      </c>
      <c r="AO32" s="383" t="n">
        <f aca="false">IFERROR(AN32*(1+INDEX(Inputs!$P$15:$P$25,MATCH('Cash Flows - Outlier'!AO$2,Inputs!$L$15:$L$25))/12),0)</f>
        <v>0</v>
      </c>
      <c r="AP32" s="383" t="n">
        <f aca="false">IFERROR(AO32*(1+INDEX(Inputs!$P$15:$P$25,MATCH('Cash Flows - Outlier'!AP$2,Inputs!$L$15:$L$25))/12),0)</f>
        <v>0</v>
      </c>
      <c r="AQ32" s="383" t="n">
        <f aca="false">IFERROR(AP32*(1+INDEX(Inputs!$P$15:$P$25,MATCH('Cash Flows - Outlier'!AQ$2,Inputs!$L$15:$L$25))/12),0)</f>
        <v>0</v>
      </c>
      <c r="AR32" s="383" t="n">
        <f aca="false">IFERROR(AQ32*(1+INDEX(Inputs!$P$15:$P$25,MATCH('Cash Flows - Outlier'!AR$2,Inputs!$L$15:$L$25))/12),0)</f>
        <v>0</v>
      </c>
      <c r="AS32" s="383" t="n">
        <f aca="false">IFERROR(AR32*(1+INDEX(Inputs!$P$15:$P$25,MATCH('Cash Flows - Outlier'!AS$2,Inputs!$L$15:$L$25))/12),0)</f>
        <v>0</v>
      </c>
      <c r="AT32" s="383" t="n">
        <f aca="false">IFERROR(AS32*(1+INDEX(Inputs!$P$15:$P$25,MATCH('Cash Flows - Outlier'!AT$2,Inputs!$L$15:$L$25))/12),0)</f>
        <v>0</v>
      </c>
      <c r="AU32" s="383" t="n">
        <f aca="false">IFERROR(AT32*(1+INDEX(Inputs!$P$15:$P$25,MATCH('Cash Flows - Outlier'!AU$2,Inputs!$L$15:$L$25))/12),0)</f>
        <v>0</v>
      </c>
      <c r="AV32" s="383" t="n">
        <f aca="false">IFERROR(AU32*(1+INDEX(Inputs!$P$15:$P$25,MATCH('Cash Flows - Outlier'!AV$2,Inputs!$L$15:$L$25))/12),0)</f>
        <v>0</v>
      </c>
      <c r="AW32" s="383" t="n">
        <f aca="false">IFERROR(AV32*(1+INDEX(Inputs!$P$15:$P$25,MATCH('Cash Flows - Outlier'!AW$2,Inputs!$L$15:$L$25))/12),0)</f>
        <v>0</v>
      </c>
      <c r="AX32" s="383" t="n">
        <f aca="false">IFERROR(AW32*(1+INDEX(Inputs!$P$15:$P$25,MATCH('Cash Flows - Outlier'!AX$2,Inputs!$L$15:$L$25))/12),0)</f>
        <v>0</v>
      </c>
      <c r="AY32" s="383" t="n">
        <f aca="false">IFERROR(AX32*(1+INDEX(Inputs!$P$15:$P$25,MATCH('Cash Flows - Outlier'!AY$2,Inputs!$L$15:$L$25))/12),0)</f>
        <v>0</v>
      </c>
      <c r="AZ32" s="383" t="n">
        <f aca="false">IFERROR(AY32*(1+INDEX(Inputs!$P$15:$P$25,MATCH('Cash Flows - Outlier'!AZ$2,Inputs!$L$15:$L$25))/12),0)</f>
        <v>0</v>
      </c>
      <c r="BA32" s="383" t="n">
        <f aca="false">IFERROR(AZ32*(1+INDEX(Inputs!$P$15:$P$25,MATCH('Cash Flows - Outlier'!BA$2,Inputs!$L$15:$L$25))/12),0)</f>
        <v>0</v>
      </c>
      <c r="BB32" s="383" t="n">
        <f aca="false">IFERROR(BA32*(1+INDEX(Inputs!$P$15:$P$25,MATCH('Cash Flows - Outlier'!BB$2,Inputs!$L$15:$L$25))/12),0)</f>
        <v>0</v>
      </c>
      <c r="BC32" s="383" t="n">
        <f aca="false">IFERROR(BB32*(1+INDEX(Inputs!$P$15:$P$25,MATCH('Cash Flows - Outlier'!BC$2,Inputs!$L$15:$L$25))/12),0)</f>
        <v>0</v>
      </c>
      <c r="BD32" s="383" t="n">
        <f aca="false">IFERROR(BC32*(1+INDEX(Inputs!$P$15:$P$25,MATCH('Cash Flows - Outlier'!BD$2,Inputs!$L$15:$L$25))/12),0)</f>
        <v>0</v>
      </c>
      <c r="BE32" s="383" t="n">
        <f aca="false">IFERROR(BD32*(1+INDEX(Inputs!$P$15:$P$25,MATCH('Cash Flows - Outlier'!BE$2,Inputs!$L$15:$L$25))/12),0)</f>
        <v>0</v>
      </c>
      <c r="BF32" s="383" t="n">
        <f aca="false">IFERROR(BE32*(1+INDEX(Inputs!$P$15:$P$25,MATCH('Cash Flows - Outlier'!BF$2,Inputs!$L$15:$L$25))/12),0)</f>
        <v>0</v>
      </c>
      <c r="BG32" s="383" t="n">
        <f aca="false">IFERROR(BF32*(1+INDEX(Inputs!$P$15:$P$25,MATCH('Cash Flows - Outlier'!BG$2,Inputs!$L$15:$L$25))/12),0)</f>
        <v>0</v>
      </c>
      <c r="BH32" s="383" t="n">
        <f aca="false">IFERROR(BG32*(1+INDEX(Inputs!$P$15:$P$25,MATCH('Cash Flows - Outlier'!BH$2,Inputs!$L$15:$L$25))/12),0)</f>
        <v>0</v>
      </c>
      <c r="BI32" s="383" t="n">
        <f aca="false">IFERROR(BH32*(1+INDEX(Inputs!$P$15:$P$25,MATCH('Cash Flows - Outlier'!BI$2,Inputs!$L$15:$L$25))/12),0)</f>
        <v>0</v>
      </c>
      <c r="BJ32" s="383" t="n">
        <f aca="false">IFERROR(BI32*(1+INDEX(Inputs!$P$15:$P$25,MATCH('Cash Flows - Outlier'!BJ$2,Inputs!$L$15:$L$25))/12),0)</f>
        <v>0</v>
      </c>
      <c r="BK32" s="383" t="n">
        <f aca="false">IFERROR(BJ32*(1+INDEX(Inputs!$P$15:$P$25,MATCH('Cash Flows - Outlier'!BK$2,Inputs!$L$15:$L$25))/12),0)</f>
        <v>0</v>
      </c>
      <c r="BL32" s="383" t="n">
        <f aca="false">IFERROR(BK32*(1+INDEX(Inputs!$P$15:$P$25,MATCH('Cash Flows - Outlier'!BL$2,Inputs!$L$15:$L$25))/12),0)</f>
        <v>0</v>
      </c>
      <c r="BM32" s="383" t="n">
        <f aca="false">IFERROR(BL32*(1+INDEX(Inputs!$P$15:$P$25,MATCH('Cash Flows - Outlier'!BM$2,Inputs!$L$15:$L$25))/12),0)</f>
        <v>0</v>
      </c>
      <c r="BN32" s="383" t="n">
        <f aca="false">IFERROR(BM32*(1+INDEX(Inputs!$P$15:$P$25,MATCH('Cash Flows - Outlier'!BN$2,Inputs!$L$15:$L$25))/12),0)</f>
        <v>0</v>
      </c>
      <c r="BO32" s="383" t="n">
        <f aca="false">IFERROR(BN32*(1+INDEX(Inputs!$P$15:$P$25,MATCH('Cash Flows - Outlier'!BO$2,Inputs!$L$15:$L$25))/12),0)</f>
        <v>0</v>
      </c>
      <c r="BP32" s="383" t="n">
        <f aca="false">IFERROR(BO32*(1+INDEX(Inputs!$P$15:$P$25,MATCH('Cash Flows - Outlier'!BP$2,Inputs!$L$15:$L$25))/12),0)</f>
        <v>0</v>
      </c>
      <c r="BQ32" s="383" t="n">
        <f aca="false">IFERROR(BP32*(1+INDEX(Inputs!$P$15:$P$25,MATCH('Cash Flows - Outlier'!BQ$2,Inputs!$L$15:$L$25))/12),0)</f>
        <v>0</v>
      </c>
      <c r="BR32" s="383" t="n">
        <f aca="false">IFERROR(BQ32*(1+INDEX(Inputs!$P$15:$P$25,MATCH('Cash Flows - Outlier'!BR$2,Inputs!$L$15:$L$25))/12),0)</f>
        <v>0</v>
      </c>
      <c r="BS32" s="383" t="n">
        <f aca="false">IFERROR(BR32*(1+INDEX(Inputs!$P$15:$P$25,MATCH('Cash Flows - Outlier'!BS$2,Inputs!$L$15:$L$25))/12),0)</f>
        <v>0</v>
      </c>
      <c r="BT32" s="383" t="n">
        <f aca="false">IFERROR(BS32*(1+INDEX(Inputs!$P$15:$P$25,MATCH('Cash Flows - Outlier'!BT$2,Inputs!$L$15:$L$25))/12),0)</f>
        <v>0</v>
      </c>
      <c r="BU32" s="383" t="n">
        <f aca="false">IFERROR(BT32*(1+INDEX(Inputs!$P$15:$P$25,MATCH('Cash Flows - Outlier'!BU$2,Inputs!$L$15:$L$25))/12),0)</f>
        <v>0</v>
      </c>
      <c r="BV32" s="383" t="n">
        <f aca="false">IFERROR(BU32*(1+INDEX(Inputs!$P$15:$P$25,MATCH('Cash Flows - Outlier'!BV$2,Inputs!$L$15:$L$25))/12),0)</f>
        <v>0</v>
      </c>
      <c r="BW32" s="383" t="n">
        <f aca="false">IFERROR(BV32*(1+INDEX(Inputs!$P$15:$P$25,MATCH('Cash Flows - Outlier'!BW$2,Inputs!$L$15:$L$25))/12),0)</f>
        <v>0</v>
      </c>
      <c r="BX32" s="383" t="n">
        <f aca="false">IFERROR(BW32*(1+INDEX(Inputs!$P$15:$P$25,MATCH('Cash Flows - Outlier'!BX$2,Inputs!$L$15:$L$25))/12),0)</f>
        <v>0</v>
      </c>
      <c r="BY32" s="383" t="n">
        <f aca="false">IFERROR(BX32*(1+INDEX(Inputs!$P$15:$P$25,MATCH('Cash Flows - Outlier'!BY$2,Inputs!$L$15:$L$25))/12),0)</f>
        <v>0</v>
      </c>
      <c r="BZ32" s="383" t="n">
        <f aca="false">IFERROR(BY32*(1+INDEX(Inputs!$P$15:$P$25,MATCH('Cash Flows - Outlier'!BZ$2,Inputs!$L$15:$L$25))/12),0)</f>
        <v>0</v>
      </c>
      <c r="CA32" s="383" t="n">
        <f aca="false">IFERROR(BZ32*(1+INDEX(Inputs!$P$15:$P$25,MATCH('Cash Flows - Outlier'!CA$2,Inputs!$L$15:$L$25))/12),0)</f>
        <v>0</v>
      </c>
      <c r="CB32" s="383" t="n">
        <f aca="false">IFERROR(CA32*(1+INDEX(Inputs!$P$15:$P$25,MATCH('Cash Flows - Outlier'!CB$2,Inputs!$L$15:$L$25))/12),0)</f>
        <v>0</v>
      </c>
      <c r="CC32" s="383" t="n">
        <f aca="false">IFERROR(CB32*(1+INDEX(Inputs!$P$15:$P$25,MATCH('Cash Flows - Outlier'!CC$2,Inputs!$L$15:$L$25))/12),0)</f>
        <v>0</v>
      </c>
      <c r="CD32" s="383" t="n">
        <f aca="false">IFERROR(CC32*(1+INDEX(Inputs!$P$15:$P$25,MATCH('Cash Flows - Outlier'!CD$2,Inputs!$L$15:$L$25))/12),0)</f>
        <v>0</v>
      </c>
      <c r="CE32" s="383" t="n">
        <f aca="false">IFERROR(CD32*(1+INDEX(Inputs!$P$15:$P$25,MATCH('Cash Flows - Outlier'!CE$2,Inputs!$L$15:$L$25))/12),0)</f>
        <v>0</v>
      </c>
      <c r="CF32" s="383" t="n">
        <f aca="false">IFERROR(CE32*(1+INDEX(Inputs!$P$15:$P$25,MATCH('Cash Flows - Outlier'!CF$2,Inputs!$L$15:$L$25))/12),0)</f>
        <v>0</v>
      </c>
      <c r="CG32" s="383" t="n">
        <f aca="false">IFERROR(CF32*(1+INDEX(Inputs!$P$15:$P$25,MATCH('Cash Flows - Outlier'!CG$2,Inputs!$L$15:$L$25))/12),0)</f>
        <v>0</v>
      </c>
      <c r="CH32" s="383" t="n">
        <f aca="false">IFERROR(CG32*(1+INDEX(Inputs!$P$15:$P$25,MATCH('Cash Flows - Outlier'!CH$2,Inputs!$L$15:$L$25))/12),0)</f>
        <v>0</v>
      </c>
      <c r="CI32" s="383" t="n">
        <f aca="false">IFERROR(CH32*(1+INDEX(Inputs!$P$15:$P$25,MATCH('Cash Flows - Outlier'!CI$2,Inputs!$L$15:$L$25))/12),0)</f>
        <v>0</v>
      </c>
      <c r="CJ32" s="383" t="n">
        <f aca="false">IFERROR(CI32*(1+INDEX(Inputs!$P$15:$P$25,MATCH('Cash Flows - Outlier'!CJ$2,Inputs!$L$15:$L$25))/12),0)</f>
        <v>0</v>
      </c>
      <c r="CK32" s="383" t="n">
        <f aca="false">IFERROR(CJ32*(1+INDEX(Inputs!$P$15:$P$25,MATCH('Cash Flows - Outlier'!CK$2,Inputs!$L$15:$L$25))/12),0)</f>
        <v>0</v>
      </c>
      <c r="CL32" s="383" t="n">
        <f aca="false">IFERROR(CK32*(1+INDEX(Inputs!$P$15:$P$25,MATCH('Cash Flows - Outlier'!CL$2,Inputs!$L$15:$L$25))/12),0)</f>
        <v>0</v>
      </c>
      <c r="CM32" s="383" t="n">
        <f aca="false">IFERROR(CL32*(1+INDEX(Inputs!$P$15:$P$25,MATCH('Cash Flows - Outlier'!CM$2,Inputs!$L$15:$L$25))/12),0)</f>
        <v>0</v>
      </c>
      <c r="CN32" s="383" t="n">
        <f aca="false">IFERROR(CM32*(1+INDEX(Inputs!$P$15:$P$25,MATCH('Cash Flows - Outlier'!CN$2,Inputs!$L$15:$L$25))/12),0)</f>
        <v>0</v>
      </c>
      <c r="CO32" s="383" t="n">
        <f aca="false">IFERROR(CN32*(1+INDEX(Inputs!$P$15:$P$25,MATCH('Cash Flows - Outlier'!CO$2,Inputs!$L$15:$L$25))/12),0)</f>
        <v>0</v>
      </c>
      <c r="CP32" s="383" t="n">
        <f aca="false">IFERROR(CO32*(1+INDEX(Inputs!$P$15:$P$25,MATCH('Cash Flows - Outlier'!CP$2,Inputs!$L$15:$L$25))/12),0)</f>
        <v>0</v>
      </c>
      <c r="CQ32" s="383" t="n">
        <f aca="false">IFERROR(CP32*(1+INDEX(Inputs!$P$15:$P$25,MATCH('Cash Flows - Outlier'!CQ$2,Inputs!$L$15:$L$25))/12),0)</f>
        <v>0</v>
      </c>
      <c r="CR32" s="383" t="n">
        <f aca="false">IFERROR(CQ32*(1+INDEX(Inputs!$P$15:$P$25,MATCH('Cash Flows - Outlier'!CR$2,Inputs!$L$15:$L$25))/12),0)</f>
        <v>0</v>
      </c>
      <c r="CS32" s="383" t="n">
        <f aca="false">IFERROR(CR32*(1+INDEX(Inputs!$P$15:$P$25,MATCH('Cash Flows - Outlier'!CS$2,Inputs!$L$15:$L$25))/12),0)</f>
        <v>0</v>
      </c>
      <c r="CT32" s="383" t="n">
        <f aca="false">IFERROR(CS32*(1+INDEX(Inputs!$P$15:$P$25,MATCH('Cash Flows - Outlier'!CT$2,Inputs!$L$15:$L$25))/12),0)</f>
        <v>0</v>
      </c>
      <c r="CU32" s="383" t="n">
        <f aca="false">IFERROR(CT32*(1+INDEX(Inputs!$P$15:$P$25,MATCH('Cash Flows - Outlier'!CU$2,Inputs!$L$15:$L$25))/12),0)</f>
        <v>0</v>
      </c>
      <c r="CV32" s="383" t="n">
        <f aca="false">IFERROR(CU32*(1+INDEX(Inputs!$P$15:$P$25,MATCH('Cash Flows - Outlier'!CV$2,Inputs!$L$15:$L$25))/12),0)</f>
        <v>0</v>
      </c>
      <c r="CW32" s="383" t="n">
        <f aca="false">IFERROR(CV32*(1+INDEX(Inputs!$P$15:$P$25,MATCH('Cash Flows - Outlier'!CW$2,Inputs!$L$15:$L$25))/12),0)</f>
        <v>0</v>
      </c>
      <c r="CX32" s="383" t="n">
        <f aca="false">IFERROR(CW32*(1+INDEX(Inputs!$P$15:$P$25,MATCH('Cash Flows - Outlier'!CX$2,Inputs!$L$15:$L$25))/12),0)</f>
        <v>0</v>
      </c>
      <c r="CY32" s="383" t="n">
        <f aca="false">IFERROR(CX32*(1+INDEX(Inputs!$P$15:$P$25,MATCH('Cash Flows - Outlier'!CY$2,Inputs!$L$15:$L$25))/12),0)</f>
        <v>0</v>
      </c>
      <c r="CZ32" s="383" t="n">
        <f aca="false">IFERROR(CY32*(1+INDEX(Inputs!$P$15:$P$25,MATCH('Cash Flows - Outlier'!CZ$2,Inputs!$L$15:$L$25))/12),0)</f>
        <v>0</v>
      </c>
      <c r="DA32" s="383" t="n">
        <f aca="false">IFERROR(CZ32*(1+INDEX(Inputs!$P$15:$P$25,MATCH('Cash Flows - Outlier'!DA$2,Inputs!$L$15:$L$25))/12),0)</f>
        <v>0</v>
      </c>
      <c r="DB32" s="383" t="n">
        <f aca="false">IFERROR(DA32*(1+INDEX(Inputs!$P$15:$P$25,MATCH('Cash Flows - Outlier'!DB$2,Inputs!$L$15:$L$25))/12),0)</f>
        <v>0</v>
      </c>
      <c r="DC32" s="383" t="n">
        <f aca="false">IFERROR(DB32*(1+INDEX(Inputs!$P$15:$P$25,MATCH('Cash Flows - Outlier'!DC$2,Inputs!$L$15:$L$25))/12),0)</f>
        <v>0</v>
      </c>
      <c r="DD32" s="383" t="n">
        <f aca="false">IFERROR(DC32*(1+INDEX(Inputs!$P$15:$P$25,MATCH('Cash Flows - Outlier'!DD$2,Inputs!$L$15:$L$25))/12),0)</f>
        <v>0</v>
      </c>
      <c r="DE32" s="383" t="n">
        <f aca="false">IFERROR(DD32*(1+INDEX(Inputs!$P$15:$P$25,MATCH('Cash Flows - Outlier'!DE$2,Inputs!$L$15:$L$25))/12),0)</f>
        <v>0</v>
      </c>
      <c r="DF32" s="383" t="n">
        <f aca="false">IFERROR(DE32*(1+INDEX(Inputs!$P$15:$P$25,MATCH('Cash Flows - Outlier'!DF$2,Inputs!$L$15:$L$25))/12),0)</f>
        <v>0</v>
      </c>
      <c r="DG32" s="383" t="n">
        <f aca="false">IFERROR(DF32*(1+INDEX(Inputs!$P$15:$P$25,MATCH('Cash Flows - Outlier'!DG$2,Inputs!$L$15:$L$25))/12),0)</f>
        <v>0</v>
      </c>
      <c r="DH32" s="383" t="n">
        <f aca="false">IFERROR(DG32*(1+INDEX(Inputs!$P$15:$P$25,MATCH('Cash Flows - Outlier'!DH$2,Inputs!$L$15:$L$25))/12),0)</f>
        <v>0</v>
      </c>
      <c r="DI32" s="383" t="n">
        <f aca="false">IFERROR(DH32*(1+INDEX(Inputs!$P$15:$P$25,MATCH('Cash Flows - Outlier'!DI$2,Inputs!$L$15:$L$25))/12),0)</f>
        <v>0</v>
      </c>
      <c r="DJ32" s="383" t="n">
        <f aca="false">IFERROR(DI32*(1+INDEX(Inputs!$P$15:$P$25,MATCH('Cash Flows - Outlier'!DJ$2,Inputs!$L$15:$L$25))/12),0)</f>
        <v>0</v>
      </c>
      <c r="DK32" s="383" t="n">
        <f aca="false">IFERROR(DJ32*(1+INDEX(Inputs!$P$15:$P$25,MATCH('Cash Flows - Outlier'!DK$2,Inputs!$L$15:$L$25))/12),0)</f>
        <v>0</v>
      </c>
      <c r="DL32" s="383" t="n">
        <f aca="false">IFERROR(DK32*(1+INDEX(Inputs!$P$15:$P$25,MATCH('Cash Flows - Outlier'!DL$2,Inputs!$L$15:$L$25))/12),0)</f>
        <v>0</v>
      </c>
      <c r="DM32" s="383" t="n">
        <f aca="false">IFERROR(DL32*(1+INDEX(Inputs!$P$15:$P$25,MATCH('Cash Flows - Outlier'!DM$2,Inputs!$L$15:$L$25))/12),0)</f>
        <v>0</v>
      </c>
      <c r="DN32" s="383" t="n">
        <f aca="false">IFERROR(DM32*(1+INDEX(Inputs!$P$15:$P$25,MATCH('Cash Flows - Outlier'!DN$2,Inputs!$L$15:$L$25))/12),0)</f>
        <v>0</v>
      </c>
      <c r="DO32" s="383" t="n">
        <f aca="false">IFERROR(DN32*(1+INDEX(Inputs!$P$15:$P$25,MATCH('Cash Flows - Outlier'!DO$2,Inputs!$L$15:$L$25))/12),0)</f>
        <v>0</v>
      </c>
      <c r="DP32" s="383" t="n">
        <f aca="false">IFERROR(DO32*(1+INDEX(Inputs!$P$15:$P$25,MATCH('Cash Flows - Outlier'!DP$2,Inputs!$L$15:$L$25))/12),0)</f>
        <v>0</v>
      </c>
      <c r="DQ32" s="383" t="n">
        <f aca="false">IFERROR(DP32*(1+INDEX(Inputs!$P$15:$P$25,MATCH('Cash Flows - Outlier'!DQ$2,Inputs!$L$15:$L$25))/12),0)</f>
        <v>0</v>
      </c>
      <c r="DR32" s="383" t="n">
        <f aca="false">IFERROR(DQ32*(1+INDEX(Inputs!$P$15:$P$25,MATCH('Cash Flows - Outlier'!DR$2,Inputs!$L$15:$L$25))/12),0)</f>
        <v>0</v>
      </c>
      <c r="DS32" s="383" t="n">
        <f aca="false">IFERROR(DR32*(1+INDEX(Inputs!$P$15:$P$25,MATCH('Cash Flows - Outlier'!DS$2,Inputs!$L$15:$L$25))/12),0)</f>
        <v>0</v>
      </c>
      <c r="DT32" s="383" t="n">
        <f aca="false">IFERROR(DS32*(1+INDEX(Inputs!$P$15:$P$25,MATCH('Cash Flows - Outlier'!DT$2,Inputs!$L$15:$L$25))/12),0)</f>
        <v>0</v>
      </c>
      <c r="DU32" s="383" t="n">
        <f aca="false">IFERROR(DT32*(1+INDEX(Inputs!$P$15:$P$25,MATCH('Cash Flows - Outlier'!DU$2,Inputs!$L$15:$L$25))/12),0)</f>
        <v>0</v>
      </c>
      <c r="DV32" s="383" t="n">
        <f aca="false">IFERROR(DU32*(1+INDEX(Inputs!$P$15:$P$25,MATCH('Cash Flows - Outlier'!DV$2,Inputs!$L$15:$L$25))/12),0)</f>
        <v>0</v>
      </c>
      <c r="DW32" s="383" t="n">
        <f aca="false">IFERROR(DV32*(1+INDEX(Inputs!$P$15:$P$25,MATCH('Cash Flows - Outlier'!DW$2,Inputs!$L$15:$L$25))/12),0)</f>
        <v>0</v>
      </c>
      <c r="DX32" s="383" t="n">
        <f aca="false">IFERROR(DW32*(1+INDEX(Inputs!$P$15:$P$25,MATCH('Cash Flows - Outlier'!DX$2,Inputs!$L$15:$L$25))/12),0)</f>
        <v>0</v>
      </c>
      <c r="DY32" s="383" t="n">
        <f aca="false">IFERROR(DX32*(1+INDEX(Inputs!$P$15:$P$25,MATCH('Cash Flows - Outlier'!DY$2,Inputs!$L$15:$L$25))/12),0)</f>
        <v>0</v>
      </c>
      <c r="DZ32" s="383" t="n">
        <f aca="false">IFERROR(DY32*(1+INDEX(Inputs!$P$15:$P$25,MATCH('Cash Flows - Outlier'!DZ$2,Inputs!$L$15:$L$25))/12),0)</f>
        <v>0</v>
      </c>
      <c r="EA32" s="383" t="n">
        <f aca="false">IFERROR(DZ32*(1+INDEX(Inputs!$P$15:$P$25,MATCH('Cash Flows - Outlier'!EA$2,Inputs!$L$15:$L$25))/12),0)</f>
        <v>0</v>
      </c>
      <c r="EB32" s="383" t="n">
        <f aca="false">IFERROR(EA32*(1+INDEX(Inputs!$P$15:$P$25,MATCH('Cash Flows - Outlier'!EB$2,Inputs!$L$15:$L$25))/12),0)</f>
        <v>0</v>
      </c>
      <c r="EC32" s="383" t="n">
        <f aca="false">IFERROR(EB32*(1+INDEX(Inputs!$P$15:$P$25,MATCH('Cash Flows - Outlier'!EC$2,Inputs!$L$15:$L$25))/12),0)</f>
        <v>0</v>
      </c>
      <c r="ED32" s="383" t="n">
        <f aca="false">IFERROR(EC32*(1+INDEX(Inputs!$P$15:$P$25,MATCH('Cash Flows - Outlier'!ED$2,Inputs!$L$15:$L$25))/12),0)</f>
        <v>0</v>
      </c>
      <c r="EE32" s="383" t="n">
        <f aca="false">IFERROR(ED32*(1+INDEX(Inputs!$P$15:$P$25,MATCH('Cash Flows - Outlier'!EE$2,Inputs!$L$15:$L$25))/12),0)</f>
        <v>0</v>
      </c>
      <c r="EF32" s="383" t="n">
        <f aca="false">IFERROR(EE32*(1+INDEX(Inputs!$P$15:$P$25,MATCH('Cash Flows - Outlier'!EF$2,Inputs!$L$15:$L$25))/12),0)</f>
        <v>0</v>
      </c>
      <c r="EG32" s="383" t="n">
        <f aca="false">IFERROR(EF32*(1+INDEX(Inputs!$P$15:$P$25,MATCH('Cash Flows - Outlier'!EG$2,Inputs!$L$15:$L$25))/12),0)</f>
        <v>0</v>
      </c>
      <c r="EH32" s="383" t="n">
        <f aca="false">IFERROR(EG32*(1+INDEX(Inputs!$P$15:$P$25,MATCH('Cash Flows - Outlier'!EH$2,Inputs!$L$15:$L$25))/12),0)</f>
        <v>0</v>
      </c>
      <c r="EI32" s="383" t="n">
        <f aca="false">IFERROR(EH32*(1+INDEX(Inputs!$P$15:$P$25,MATCH('Cash Flows - Outlier'!EI$2,Inputs!$L$15:$L$25))/12),0)</f>
        <v>0</v>
      </c>
      <c r="EJ32" s="383" t="n">
        <f aca="false">IFERROR(EI32*(1+INDEX(Inputs!$P$15:$P$25,MATCH('Cash Flows - Outlier'!EJ$2,Inputs!$L$15:$L$25))/12),0)</f>
        <v>0</v>
      </c>
      <c r="EK32" s="383" t="n">
        <f aca="false">IFERROR(EJ32*(1+INDEX(Inputs!$P$15:$P$25,MATCH('Cash Flows - Outlier'!EK$2,Inputs!$L$15:$L$25))/12),0)</f>
        <v>0</v>
      </c>
      <c r="EL32" s="383" t="n">
        <f aca="false">IFERROR(EK32*(1+INDEX(Inputs!$P$15:$P$25,MATCH('Cash Flows - Outlier'!EL$2,Inputs!$L$15:$L$25))/12),0)</f>
        <v>0</v>
      </c>
      <c r="EM32" s="383" t="n">
        <f aca="false">IFERROR(EL32*(1+INDEX(Inputs!$P$15:$P$25,MATCH('Cash Flows - Outlier'!EM$2,Inputs!$L$15:$L$25))/12),0)</f>
        <v>0</v>
      </c>
      <c r="EN32" s="383" t="n">
        <f aca="false">IFERROR(EM32*(1+INDEX(Inputs!$P$15:$P$25,MATCH('Cash Flows - Outlier'!EN$2,Inputs!$L$15:$L$25))/12),0)</f>
        <v>0</v>
      </c>
      <c r="EO32" s="383" t="n">
        <f aca="false">IFERROR(EN32*(1+INDEX(Inputs!$P$15:$P$25,MATCH('Cash Flows - Outlier'!EO$2,Inputs!$L$15:$L$25))/12),0)</f>
        <v>0</v>
      </c>
      <c r="EP32" s="383" t="n">
        <f aca="false">IFERROR(EO32*(1+INDEX(Inputs!$P$15:$P$25,MATCH('Cash Flows - Outlier'!EP$2,Inputs!$L$15:$L$25))/12),0)</f>
        <v>0</v>
      </c>
      <c r="EQ32" s="383" t="n">
        <f aca="false">IFERROR(EP32*(1+INDEX(Inputs!$P$15:$P$25,MATCH('Cash Flows - Outlier'!EQ$2,Inputs!$L$15:$L$25))/12),0)</f>
        <v>0</v>
      </c>
      <c r="ER32" s="383" t="n">
        <f aca="false">IFERROR(EQ32*(1+INDEX(Inputs!$P$15:$P$25,MATCH('Cash Flows - Outlier'!ER$2,Inputs!$L$15:$L$25))/12),0)</f>
        <v>0</v>
      </c>
      <c r="ES32" s="383" t="n">
        <f aca="false">IFERROR(ER32*(1+INDEX(Inputs!$P$15:$P$25,MATCH('Cash Flows - Outlier'!ES$2,Inputs!$L$15:$L$25))/12),0)</f>
        <v>0</v>
      </c>
      <c r="ET32" s="383" t="n">
        <f aca="false">IFERROR(ES32*(1+INDEX(Inputs!$P$15:$P$25,MATCH('Cash Flows - Outlier'!ET$2,Inputs!$L$15:$L$25))/12),0)</f>
        <v>0</v>
      </c>
      <c r="EU32" s="383" t="n">
        <f aca="false">IFERROR(ET32*(1+INDEX(Inputs!$P$15:$P$25,MATCH('Cash Flows - Outlier'!EU$2,Inputs!$L$15:$L$25))/12),0)</f>
        <v>0</v>
      </c>
      <c r="EV32" s="383" t="n">
        <f aca="false">IFERROR(EU32*(1+INDEX(Inputs!$P$15:$P$25,MATCH('Cash Flows - Outlier'!EV$2,Inputs!$L$15:$L$25))/12),0)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Outlier'!V$2,Inputs!$L$15:$L$25))/12),0)</f>
        <v>0</v>
      </c>
      <c r="W33" s="383" t="n">
        <f aca="false">IFERROR(V33*(1+INDEX(Inputs!$P$15:$P$25,MATCH('Cash Flows - Outlier'!W$2,Inputs!$L$15:$L$25))/12),0)</f>
        <v>0</v>
      </c>
      <c r="X33" s="383" t="n">
        <f aca="false">IFERROR(W33*(1+INDEX(Inputs!$P$15:$P$25,MATCH('Cash Flows - Outlier'!X$2,Inputs!$L$15:$L$25))/12),0)</f>
        <v>0</v>
      </c>
      <c r="Y33" s="383" t="n">
        <f aca="false">IFERROR(X33*(1+INDEX(Inputs!$P$15:$P$25,MATCH('Cash Flows - Outlier'!Y$2,Inputs!$L$15:$L$25))/12),0)</f>
        <v>0</v>
      </c>
      <c r="Z33" s="383" t="n">
        <f aca="false">IFERROR(Y33*(1+INDEX(Inputs!$P$15:$P$25,MATCH('Cash Flows - Outlier'!Z$2,Inputs!$L$15:$L$25))/12),0)</f>
        <v>0</v>
      </c>
      <c r="AA33" s="383" t="n">
        <f aca="false">IFERROR(Z33*(1+INDEX(Inputs!$P$15:$P$25,MATCH('Cash Flows - Outlier'!AA$2,Inputs!$L$15:$L$25))/12),0)</f>
        <v>0</v>
      </c>
      <c r="AB33" s="383" t="n">
        <f aca="false">IFERROR(AA33*(1+INDEX(Inputs!$P$15:$P$25,MATCH('Cash Flows - Outlier'!AB$2,Inputs!$L$15:$L$25))/12),0)</f>
        <v>0</v>
      </c>
      <c r="AC33" s="383" t="n">
        <f aca="false">IFERROR(AB33*(1+INDEX(Inputs!$P$15:$P$25,MATCH('Cash Flows - Outlier'!AC$2,Inputs!$L$15:$L$25))/12),0)</f>
        <v>0</v>
      </c>
      <c r="AD33" s="383" t="n">
        <f aca="false">IFERROR(AC33*(1+INDEX(Inputs!$P$15:$P$25,MATCH('Cash Flows - Outlier'!AD$2,Inputs!$L$15:$L$25))/12),0)</f>
        <v>0</v>
      </c>
      <c r="AE33" s="383" t="n">
        <f aca="false">IFERROR(AD33*(1+INDEX(Inputs!$P$15:$P$25,MATCH('Cash Flows - Outlier'!AE$2,Inputs!$L$15:$L$25))/12),0)</f>
        <v>0</v>
      </c>
      <c r="AF33" s="383" t="n">
        <f aca="false">IFERROR(AE33*(1+INDEX(Inputs!$P$15:$P$25,MATCH('Cash Flows - Outlier'!AF$2,Inputs!$L$15:$L$25))/12),0)</f>
        <v>0</v>
      </c>
      <c r="AG33" s="383" t="n">
        <f aca="false">IFERROR(AF33*(1+INDEX(Inputs!$P$15:$P$25,MATCH('Cash Flows - Outlier'!AG$2,Inputs!$L$15:$L$25))/12),0)</f>
        <v>0</v>
      </c>
      <c r="AH33" s="383" t="n">
        <f aca="false">IFERROR(AG33*(1+INDEX(Inputs!$P$15:$P$25,MATCH('Cash Flows - Outlier'!AH$2,Inputs!$L$15:$L$25))/12),0)</f>
        <v>0</v>
      </c>
      <c r="AI33" s="383" t="n">
        <f aca="false">IFERROR(AH33*(1+INDEX(Inputs!$P$15:$P$25,MATCH('Cash Flows - Outlier'!AI$2,Inputs!$L$15:$L$25))/12),0)</f>
        <v>0</v>
      </c>
      <c r="AJ33" s="383" t="n">
        <f aca="false">IFERROR(AI33*(1+INDEX(Inputs!$P$15:$P$25,MATCH('Cash Flows - Outlier'!AJ$2,Inputs!$L$15:$L$25))/12),0)</f>
        <v>0</v>
      </c>
      <c r="AK33" s="383" t="n">
        <f aca="false">IFERROR(AJ33*(1+INDEX(Inputs!$P$15:$P$25,MATCH('Cash Flows - Outlier'!AK$2,Inputs!$L$15:$L$25))/12),0)</f>
        <v>0</v>
      </c>
      <c r="AL33" s="383" t="n">
        <f aca="false">IFERROR(AK33*(1+INDEX(Inputs!$P$15:$P$25,MATCH('Cash Flows - Outlier'!AL$2,Inputs!$L$15:$L$25))/12),0)</f>
        <v>0</v>
      </c>
      <c r="AM33" s="383" t="n">
        <f aca="false">IFERROR(AL33*(1+INDEX(Inputs!$P$15:$P$25,MATCH('Cash Flows - Outlier'!AM$2,Inputs!$L$15:$L$25))/12),0)</f>
        <v>0</v>
      </c>
      <c r="AN33" s="383" t="n">
        <f aca="false">IFERROR(AM33*(1+INDEX(Inputs!$P$15:$P$25,MATCH('Cash Flows - Outlier'!AN$2,Inputs!$L$15:$L$25))/12),0)</f>
        <v>0</v>
      </c>
      <c r="AO33" s="383" t="n">
        <f aca="false">IFERROR(AN33*(1+INDEX(Inputs!$P$15:$P$25,MATCH('Cash Flows - Outlier'!AO$2,Inputs!$L$15:$L$25))/12),0)</f>
        <v>0</v>
      </c>
      <c r="AP33" s="383" t="n">
        <f aca="false">IFERROR(AO33*(1+INDEX(Inputs!$P$15:$P$25,MATCH('Cash Flows - Outlier'!AP$2,Inputs!$L$15:$L$25))/12),0)</f>
        <v>0</v>
      </c>
      <c r="AQ33" s="383" t="n">
        <f aca="false">IFERROR(AP33*(1+INDEX(Inputs!$P$15:$P$25,MATCH('Cash Flows - Outlier'!AQ$2,Inputs!$L$15:$L$25))/12),0)</f>
        <v>0</v>
      </c>
      <c r="AR33" s="383" t="n">
        <f aca="false">IFERROR(AQ33*(1+INDEX(Inputs!$P$15:$P$25,MATCH('Cash Flows - Outlier'!AR$2,Inputs!$L$15:$L$25))/12),0)</f>
        <v>0</v>
      </c>
      <c r="AS33" s="383" t="n">
        <f aca="false">IFERROR(AR33*(1+INDEX(Inputs!$P$15:$P$25,MATCH('Cash Flows - Outlier'!AS$2,Inputs!$L$15:$L$25))/12),0)</f>
        <v>0</v>
      </c>
      <c r="AT33" s="383" t="n">
        <f aca="false">IFERROR(AS33*(1+INDEX(Inputs!$P$15:$P$25,MATCH('Cash Flows - Outlier'!AT$2,Inputs!$L$15:$L$25))/12),0)</f>
        <v>0</v>
      </c>
      <c r="AU33" s="383" t="n">
        <f aca="false">IFERROR(AT33*(1+INDEX(Inputs!$P$15:$P$25,MATCH('Cash Flows - Outlier'!AU$2,Inputs!$L$15:$L$25))/12),0)</f>
        <v>0</v>
      </c>
      <c r="AV33" s="383" t="n">
        <f aca="false">IFERROR(AU33*(1+INDEX(Inputs!$P$15:$P$25,MATCH('Cash Flows - Outlier'!AV$2,Inputs!$L$15:$L$25))/12),0)</f>
        <v>0</v>
      </c>
      <c r="AW33" s="383" t="n">
        <f aca="false">IFERROR(AV33*(1+INDEX(Inputs!$P$15:$P$25,MATCH('Cash Flows - Outlier'!AW$2,Inputs!$L$15:$L$25))/12),0)</f>
        <v>0</v>
      </c>
      <c r="AX33" s="383" t="n">
        <f aca="false">IFERROR(AW33*(1+INDEX(Inputs!$P$15:$P$25,MATCH('Cash Flows - Outlier'!AX$2,Inputs!$L$15:$L$25))/12),0)</f>
        <v>0</v>
      </c>
      <c r="AY33" s="383" t="n">
        <f aca="false">IFERROR(AX33*(1+INDEX(Inputs!$P$15:$P$25,MATCH('Cash Flows - Outlier'!AY$2,Inputs!$L$15:$L$25))/12),0)</f>
        <v>0</v>
      </c>
      <c r="AZ33" s="383" t="n">
        <f aca="false">IFERROR(AY33*(1+INDEX(Inputs!$P$15:$P$25,MATCH('Cash Flows - Outlier'!AZ$2,Inputs!$L$15:$L$25))/12),0)</f>
        <v>0</v>
      </c>
      <c r="BA33" s="383" t="n">
        <f aca="false">IFERROR(AZ33*(1+INDEX(Inputs!$P$15:$P$25,MATCH('Cash Flows - Outlier'!BA$2,Inputs!$L$15:$L$25))/12),0)</f>
        <v>0</v>
      </c>
      <c r="BB33" s="383" t="n">
        <f aca="false">IFERROR(BA33*(1+INDEX(Inputs!$P$15:$P$25,MATCH('Cash Flows - Outlier'!BB$2,Inputs!$L$15:$L$25))/12),0)</f>
        <v>0</v>
      </c>
      <c r="BC33" s="383" t="n">
        <f aca="false">IFERROR(BB33*(1+INDEX(Inputs!$P$15:$P$25,MATCH('Cash Flows - Outlier'!BC$2,Inputs!$L$15:$L$25))/12),0)</f>
        <v>0</v>
      </c>
      <c r="BD33" s="383" t="n">
        <f aca="false">IFERROR(BC33*(1+INDEX(Inputs!$P$15:$P$25,MATCH('Cash Flows - Outlier'!BD$2,Inputs!$L$15:$L$25))/12),0)</f>
        <v>0</v>
      </c>
      <c r="BE33" s="383" t="n">
        <f aca="false">IFERROR(BD33*(1+INDEX(Inputs!$P$15:$P$25,MATCH('Cash Flows - Outlier'!BE$2,Inputs!$L$15:$L$25))/12),0)</f>
        <v>0</v>
      </c>
      <c r="BF33" s="383" t="n">
        <f aca="false">IFERROR(BE33*(1+INDEX(Inputs!$P$15:$P$25,MATCH('Cash Flows - Outlier'!BF$2,Inputs!$L$15:$L$25))/12),0)</f>
        <v>0</v>
      </c>
      <c r="BG33" s="383" t="n">
        <f aca="false">IFERROR(BF33*(1+INDEX(Inputs!$P$15:$P$25,MATCH('Cash Flows - Outlier'!BG$2,Inputs!$L$15:$L$25))/12),0)</f>
        <v>0</v>
      </c>
      <c r="BH33" s="383" t="n">
        <f aca="false">IFERROR(BG33*(1+INDEX(Inputs!$P$15:$P$25,MATCH('Cash Flows - Outlier'!BH$2,Inputs!$L$15:$L$25))/12),0)</f>
        <v>0</v>
      </c>
      <c r="BI33" s="383" t="n">
        <f aca="false">IFERROR(BH33*(1+INDEX(Inputs!$P$15:$P$25,MATCH('Cash Flows - Outlier'!BI$2,Inputs!$L$15:$L$25))/12),0)</f>
        <v>0</v>
      </c>
      <c r="BJ33" s="383" t="n">
        <f aca="false">IFERROR(BI33*(1+INDEX(Inputs!$P$15:$P$25,MATCH('Cash Flows - Outlier'!BJ$2,Inputs!$L$15:$L$25))/12),0)</f>
        <v>0</v>
      </c>
      <c r="BK33" s="383" t="n">
        <f aca="false">IFERROR(BJ33*(1+INDEX(Inputs!$P$15:$P$25,MATCH('Cash Flows - Outlier'!BK$2,Inputs!$L$15:$L$25))/12),0)</f>
        <v>0</v>
      </c>
      <c r="BL33" s="383" t="n">
        <f aca="false">IFERROR(BK33*(1+INDEX(Inputs!$P$15:$P$25,MATCH('Cash Flows - Outlier'!BL$2,Inputs!$L$15:$L$25))/12),0)</f>
        <v>0</v>
      </c>
      <c r="BM33" s="383" t="n">
        <f aca="false">IFERROR(BL33*(1+INDEX(Inputs!$P$15:$P$25,MATCH('Cash Flows - Outlier'!BM$2,Inputs!$L$15:$L$25))/12),0)</f>
        <v>0</v>
      </c>
      <c r="BN33" s="383" t="n">
        <f aca="false">IFERROR(BM33*(1+INDEX(Inputs!$P$15:$P$25,MATCH('Cash Flows - Outlier'!BN$2,Inputs!$L$15:$L$25))/12),0)</f>
        <v>0</v>
      </c>
      <c r="BO33" s="383" t="n">
        <f aca="false">IFERROR(BN33*(1+INDEX(Inputs!$P$15:$P$25,MATCH('Cash Flows - Outlier'!BO$2,Inputs!$L$15:$L$25))/12),0)</f>
        <v>0</v>
      </c>
      <c r="BP33" s="383" t="n">
        <f aca="false">IFERROR(BO33*(1+INDEX(Inputs!$P$15:$P$25,MATCH('Cash Flows - Outlier'!BP$2,Inputs!$L$15:$L$25))/12),0)</f>
        <v>0</v>
      </c>
      <c r="BQ33" s="383" t="n">
        <f aca="false">IFERROR(BP33*(1+INDEX(Inputs!$P$15:$P$25,MATCH('Cash Flows - Outlier'!BQ$2,Inputs!$L$15:$L$25))/12),0)</f>
        <v>0</v>
      </c>
      <c r="BR33" s="383" t="n">
        <f aca="false">IFERROR(BQ33*(1+INDEX(Inputs!$P$15:$P$25,MATCH('Cash Flows - Outlier'!BR$2,Inputs!$L$15:$L$25))/12),0)</f>
        <v>0</v>
      </c>
      <c r="BS33" s="383" t="n">
        <f aca="false">IFERROR(BR33*(1+INDEX(Inputs!$P$15:$P$25,MATCH('Cash Flows - Outlier'!BS$2,Inputs!$L$15:$L$25))/12),0)</f>
        <v>0</v>
      </c>
      <c r="BT33" s="383" t="n">
        <f aca="false">IFERROR(BS33*(1+INDEX(Inputs!$P$15:$P$25,MATCH('Cash Flows - Outlier'!BT$2,Inputs!$L$15:$L$25))/12),0)</f>
        <v>0</v>
      </c>
      <c r="BU33" s="383" t="n">
        <f aca="false">IFERROR(BT33*(1+INDEX(Inputs!$P$15:$P$25,MATCH('Cash Flows - Outlier'!BU$2,Inputs!$L$15:$L$25))/12),0)</f>
        <v>0</v>
      </c>
      <c r="BV33" s="383" t="n">
        <f aca="false">IFERROR(BU33*(1+INDEX(Inputs!$P$15:$P$25,MATCH('Cash Flows - Outlier'!BV$2,Inputs!$L$15:$L$25))/12),0)</f>
        <v>0</v>
      </c>
      <c r="BW33" s="383" t="n">
        <f aca="false">IFERROR(BV33*(1+INDEX(Inputs!$P$15:$P$25,MATCH('Cash Flows - Outlier'!BW$2,Inputs!$L$15:$L$25))/12),0)</f>
        <v>0</v>
      </c>
      <c r="BX33" s="383" t="n">
        <f aca="false">IFERROR(BW33*(1+INDEX(Inputs!$P$15:$P$25,MATCH('Cash Flows - Outlier'!BX$2,Inputs!$L$15:$L$25))/12),0)</f>
        <v>0</v>
      </c>
      <c r="BY33" s="383" t="n">
        <f aca="false">IFERROR(BX33*(1+INDEX(Inputs!$P$15:$P$25,MATCH('Cash Flows - Outlier'!BY$2,Inputs!$L$15:$L$25))/12),0)</f>
        <v>0</v>
      </c>
      <c r="BZ33" s="383" t="n">
        <f aca="false">IFERROR(BY33*(1+INDEX(Inputs!$P$15:$P$25,MATCH('Cash Flows - Outlier'!BZ$2,Inputs!$L$15:$L$25))/12),0)</f>
        <v>0</v>
      </c>
      <c r="CA33" s="383" t="n">
        <f aca="false">IFERROR(BZ33*(1+INDEX(Inputs!$P$15:$P$25,MATCH('Cash Flows - Outlier'!CA$2,Inputs!$L$15:$L$25))/12),0)</f>
        <v>0</v>
      </c>
      <c r="CB33" s="383" t="n">
        <f aca="false">IFERROR(CA33*(1+INDEX(Inputs!$P$15:$P$25,MATCH('Cash Flows - Outlier'!CB$2,Inputs!$L$15:$L$25))/12),0)</f>
        <v>0</v>
      </c>
      <c r="CC33" s="383" t="n">
        <f aca="false">IFERROR(CB33*(1+INDEX(Inputs!$P$15:$P$25,MATCH('Cash Flows - Outlier'!CC$2,Inputs!$L$15:$L$25))/12),0)</f>
        <v>0</v>
      </c>
      <c r="CD33" s="383" t="n">
        <f aca="false">IFERROR(CC33*(1+INDEX(Inputs!$P$15:$P$25,MATCH('Cash Flows - Outlier'!CD$2,Inputs!$L$15:$L$25))/12),0)</f>
        <v>0</v>
      </c>
      <c r="CE33" s="383" t="n">
        <f aca="false">IFERROR(CD33*(1+INDEX(Inputs!$P$15:$P$25,MATCH('Cash Flows - Outlier'!CE$2,Inputs!$L$15:$L$25))/12),0)</f>
        <v>0</v>
      </c>
      <c r="CF33" s="383" t="n">
        <f aca="false">IFERROR(CE33*(1+INDEX(Inputs!$P$15:$P$25,MATCH('Cash Flows - Outlier'!CF$2,Inputs!$L$15:$L$25))/12),0)</f>
        <v>0</v>
      </c>
      <c r="CG33" s="383" t="n">
        <f aca="false">IFERROR(CF33*(1+INDEX(Inputs!$P$15:$P$25,MATCH('Cash Flows - Outlier'!CG$2,Inputs!$L$15:$L$25))/12),0)</f>
        <v>0</v>
      </c>
      <c r="CH33" s="383" t="n">
        <f aca="false">IFERROR(CG33*(1+INDEX(Inputs!$P$15:$P$25,MATCH('Cash Flows - Outlier'!CH$2,Inputs!$L$15:$L$25))/12),0)</f>
        <v>0</v>
      </c>
      <c r="CI33" s="383" t="n">
        <f aca="false">IFERROR(CH33*(1+INDEX(Inputs!$P$15:$P$25,MATCH('Cash Flows - Outlier'!CI$2,Inputs!$L$15:$L$25))/12),0)</f>
        <v>0</v>
      </c>
      <c r="CJ33" s="383" t="n">
        <f aca="false">IFERROR(CI33*(1+INDEX(Inputs!$P$15:$P$25,MATCH('Cash Flows - Outlier'!CJ$2,Inputs!$L$15:$L$25))/12),0)</f>
        <v>0</v>
      </c>
      <c r="CK33" s="383" t="n">
        <f aca="false">IFERROR(CJ33*(1+INDEX(Inputs!$P$15:$P$25,MATCH('Cash Flows - Outlier'!CK$2,Inputs!$L$15:$L$25))/12),0)</f>
        <v>0</v>
      </c>
      <c r="CL33" s="383" t="n">
        <f aca="false">IFERROR(CK33*(1+INDEX(Inputs!$P$15:$P$25,MATCH('Cash Flows - Outlier'!CL$2,Inputs!$L$15:$L$25))/12),0)</f>
        <v>0</v>
      </c>
      <c r="CM33" s="383" t="n">
        <f aca="false">IFERROR(CL33*(1+INDEX(Inputs!$P$15:$P$25,MATCH('Cash Flows - Outlier'!CM$2,Inputs!$L$15:$L$25))/12),0)</f>
        <v>0</v>
      </c>
      <c r="CN33" s="383" t="n">
        <f aca="false">IFERROR(CM33*(1+INDEX(Inputs!$P$15:$P$25,MATCH('Cash Flows - Outlier'!CN$2,Inputs!$L$15:$L$25))/12),0)</f>
        <v>0</v>
      </c>
      <c r="CO33" s="383" t="n">
        <f aca="false">IFERROR(CN33*(1+INDEX(Inputs!$P$15:$P$25,MATCH('Cash Flows - Outlier'!CO$2,Inputs!$L$15:$L$25))/12),0)</f>
        <v>0</v>
      </c>
      <c r="CP33" s="383" t="n">
        <f aca="false">IFERROR(CO33*(1+INDEX(Inputs!$P$15:$P$25,MATCH('Cash Flows - Outlier'!CP$2,Inputs!$L$15:$L$25))/12),0)</f>
        <v>0</v>
      </c>
      <c r="CQ33" s="383" t="n">
        <f aca="false">IFERROR(CP33*(1+INDEX(Inputs!$P$15:$P$25,MATCH('Cash Flows - Outlier'!CQ$2,Inputs!$L$15:$L$25))/12),0)</f>
        <v>0</v>
      </c>
      <c r="CR33" s="383" t="n">
        <f aca="false">IFERROR(CQ33*(1+INDEX(Inputs!$P$15:$P$25,MATCH('Cash Flows - Outlier'!CR$2,Inputs!$L$15:$L$25))/12),0)</f>
        <v>0</v>
      </c>
      <c r="CS33" s="383" t="n">
        <f aca="false">IFERROR(CR33*(1+INDEX(Inputs!$P$15:$P$25,MATCH('Cash Flows - Outlier'!CS$2,Inputs!$L$15:$L$25))/12),0)</f>
        <v>0</v>
      </c>
      <c r="CT33" s="383" t="n">
        <f aca="false">IFERROR(CS33*(1+INDEX(Inputs!$P$15:$P$25,MATCH('Cash Flows - Outlier'!CT$2,Inputs!$L$15:$L$25))/12),0)</f>
        <v>0</v>
      </c>
      <c r="CU33" s="383" t="n">
        <f aca="false">IFERROR(CT33*(1+INDEX(Inputs!$P$15:$P$25,MATCH('Cash Flows - Outlier'!CU$2,Inputs!$L$15:$L$25))/12),0)</f>
        <v>0</v>
      </c>
      <c r="CV33" s="383" t="n">
        <f aca="false">IFERROR(CU33*(1+INDEX(Inputs!$P$15:$P$25,MATCH('Cash Flows - Outlier'!CV$2,Inputs!$L$15:$L$25))/12),0)</f>
        <v>0</v>
      </c>
      <c r="CW33" s="383" t="n">
        <f aca="false">IFERROR(CV33*(1+INDEX(Inputs!$P$15:$P$25,MATCH('Cash Flows - Outlier'!CW$2,Inputs!$L$15:$L$25))/12),0)</f>
        <v>0</v>
      </c>
      <c r="CX33" s="383" t="n">
        <f aca="false">IFERROR(CW33*(1+INDEX(Inputs!$P$15:$P$25,MATCH('Cash Flows - Outlier'!CX$2,Inputs!$L$15:$L$25))/12),0)</f>
        <v>0</v>
      </c>
      <c r="CY33" s="383" t="n">
        <f aca="false">IFERROR(CX33*(1+INDEX(Inputs!$P$15:$P$25,MATCH('Cash Flows - Outlier'!CY$2,Inputs!$L$15:$L$25))/12),0)</f>
        <v>0</v>
      </c>
      <c r="CZ33" s="383" t="n">
        <f aca="false">IFERROR(CY33*(1+INDEX(Inputs!$P$15:$P$25,MATCH('Cash Flows - Outlier'!CZ$2,Inputs!$L$15:$L$25))/12),0)</f>
        <v>0</v>
      </c>
      <c r="DA33" s="383" t="n">
        <f aca="false">IFERROR(CZ33*(1+INDEX(Inputs!$P$15:$P$25,MATCH('Cash Flows - Outlier'!DA$2,Inputs!$L$15:$L$25))/12),0)</f>
        <v>0</v>
      </c>
      <c r="DB33" s="383" t="n">
        <f aca="false">IFERROR(DA33*(1+INDEX(Inputs!$P$15:$P$25,MATCH('Cash Flows - Outlier'!DB$2,Inputs!$L$15:$L$25))/12),0)</f>
        <v>0</v>
      </c>
      <c r="DC33" s="383" t="n">
        <f aca="false">IFERROR(DB33*(1+INDEX(Inputs!$P$15:$P$25,MATCH('Cash Flows - Outlier'!DC$2,Inputs!$L$15:$L$25))/12),0)</f>
        <v>0</v>
      </c>
      <c r="DD33" s="383" t="n">
        <f aca="false">IFERROR(DC33*(1+INDEX(Inputs!$P$15:$P$25,MATCH('Cash Flows - Outlier'!DD$2,Inputs!$L$15:$L$25))/12),0)</f>
        <v>0</v>
      </c>
      <c r="DE33" s="383" t="n">
        <f aca="false">IFERROR(DD33*(1+INDEX(Inputs!$P$15:$P$25,MATCH('Cash Flows - Outlier'!DE$2,Inputs!$L$15:$L$25))/12),0)</f>
        <v>0</v>
      </c>
      <c r="DF33" s="383" t="n">
        <f aca="false">IFERROR(DE33*(1+INDEX(Inputs!$P$15:$P$25,MATCH('Cash Flows - Outlier'!DF$2,Inputs!$L$15:$L$25))/12),0)</f>
        <v>0</v>
      </c>
      <c r="DG33" s="383" t="n">
        <f aca="false">IFERROR(DF33*(1+INDEX(Inputs!$P$15:$P$25,MATCH('Cash Flows - Outlier'!DG$2,Inputs!$L$15:$L$25))/12),0)</f>
        <v>0</v>
      </c>
      <c r="DH33" s="383" t="n">
        <f aca="false">IFERROR(DG33*(1+INDEX(Inputs!$P$15:$P$25,MATCH('Cash Flows - Outlier'!DH$2,Inputs!$L$15:$L$25))/12),0)</f>
        <v>0</v>
      </c>
      <c r="DI33" s="383" t="n">
        <f aca="false">IFERROR(DH33*(1+INDEX(Inputs!$P$15:$P$25,MATCH('Cash Flows - Outlier'!DI$2,Inputs!$L$15:$L$25))/12),0)</f>
        <v>0</v>
      </c>
      <c r="DJ33" s="383" t="n">
        <f aca="false">IFERROR(DI33*(1+INDEX(Inputs!$P$15:$P$25,MATCH('Cash Flows - Outlier'!DJ$2,Inputs!$L$15:$L$25))/12),0)</f>
        <v>0</v>
      </c>
      <c r="DK33" s="383" t="n">
        <f aca="false">IFERROR(DJ33*(1+INDEX(Inputs!$P$15:$P$25,MATCH('Cash Flows - Outlier'!DK$2,Inputs!$L$15:$L$25))/12),0)</f>
        <v>0</v>
      </c>
      <c r="DL33" s="383" t="n">
        <f aca="false">IFERROR(DK33*(1+INDEX(Inputs!$P$15:$P$25,MATCH('Cash Flows - Outlier'!DL$2,Inputs!$L$15:$L$25))/12),0)</f>
        <v>0</v>
      </c>
      <c r="DM33" s="383" t="n">
        <f aca="false">IFERROR(DL33*(1+INDEX(Inputs!$P$15:$P$25,MATCH('Cash Flows - Outlier'!DM$2,Inputs!$L$15:$L$25))/12),0)</f>
        <v>0</v>
      </c>
      <c r="DN33" s="383" t="n">
        <f aca="false">IFERROR(DM33*(1+INDEX(Inputs!$P$15:$P$25,MATCH('Cash Flows - Outlier'!DN$2,Inputs!$L$15:$L$25))/12),0)</f>
        <v>0</v>
      </c>
      <c r="DO33" s="383" t="n">
        <f aca="false">IFERROR(DN33*(1+INDEX(Inputs!$P$15:$P$25,MATCH('Cash Flows - Outlier'!DO$2,Inputs!$L$15:$L$25))/12),0)</f>
        <v>0</v>
      </c>
      <c r="DP33" s="383" t="n">
        <f aca="false">IFERROR(DO33*(1+INDEX(Inputs!$P$15:$P$25,MATCH('Cash Flows - Outlier'!DP$2,Inputs!$L$15:$L$25))/12),0)</f>
        <v>0</v>
      </c>
      <c r="DQ33" s="383" t="n">
        <f aca="false">IFERROR(DP33*(1+INDEX(Inputs!$P$15:$P$25,MATCH('Cash Flows - Outlier'!DQ$2,Inputs!$L$15:$L$25))/12),0)</f>
        <v>0</v>
      </c>
      <c r="DR33" s="383" t="n">
        <f aca="false">IFERROR(DQ33*(1+INDEX(Inputs!$P$15:$P$25,MATCH('Cash Flows - Outlier'!DR$2,Inputs!$L$15:$L$25))/12),0)</f>
        <v>0</v>
      </c>
      <c r="DS33" s="383" t="n">
        <f aca="false">IFERROR(DR33*(1+INDEX(Inputs!$P$15:$P$25,MATCH('Cash Flows - Outlier'!DS$2,Inputs!$L$15:$L$25))/12),0)</f>
        <v>0</v>
      </c>
      <c r="DT33" s="383" t="n">
        <f aca="false">IFERROR(DS33*(1+INDEX(Inputs!$P$15:$P$25,MATCH('Cash Flows - Outlier'!DT$2,Inputs!$L$15:$L$25))/12),0)</f>
        <v>0</v>
      </c>
      <c r="DU33" s="383" t="n">
        <f aca="false">IFERROR(DT33*(1+INDEX(Inputs!$P$15:$P$25,MATCH('Cash Flows - Outlier'!DU$2,Inputs!$L$15:$L$25))/12),0)</f>
        <v>0</v>
      </c>
      <c r="DV33" s="383" t="n">
        <f aca="false">IFERROR(DU33*(1+INDEX(Inputs!$P$15:$P$25,MATCH('Cash Flows - Outlier'!DV$2,Inputs!$L$15:$L$25))/12),0)</f>
        <v>0</v>
      </c>
      <c r="DW33" s="383" t="n">
        <f aca="false">IFERROR(DV33*(1+INDEX(Inputs!$P$15:$P$25,MATCH('Cash Flows - Outlier'!DW$2,Inputs!$L$15:$L$25))/12),0)</f>
        <v>0</v>
      </c>
      <c r="DX33" s="383" t="n">
        <f aca="false">IFERROR(DW33*(1+INDEX(Inputs!$P$15:$P$25,MATCH('Cash Flows - Outlier'!DX$2,Inputs!$L$15:$L$25))/12),0)</f>
        <v>0</v>
      </c>
      <c r="DY33" s="383" t="n">
        <f aca="false">IFERROR(DX33*(1+INDEX(Inputs!$P$15:$P$25,MATCH('Cash Flows - Outlier'!DY$2,Inputs!$L$15:$L$25))/12),0)</f>
        <v>0</v>
      </c>
      <c r="DZ33" s="383" t="n">
        <f aca="false">IFERROR(DY33*(1+INDEX(Inputs!$P$15:$P$25,MATCH('Cash Flows - Outlier'!DZ$2,Inputs!$L$15:$L$25))/12),0)</f>
        <v>0</v>
      </c>
      <c r="EA33" s="383" t="n">
        <f aca="false">IFERROR(DZ33*(1+INDEX(Inputs!$P$15:$P$25,MATCH('Cash Flows - Outlier'!EA$2,Inputs!$L$15:$L$25))/12),0)</f>
        <v>0</v>
      </c>
      <c r="EB33" s="383" t="n">
        <f aca="false">IFERROR(EA33*(1+INDEX(Inputs!$P$15:$P$25,MATCH('Cash Flows - Outlier'!EB$2,Inputs!$L$15:$L$25))/12),0)</f>
        <v>0</v>
      </c>
      <c r="EC33" s="383" t="n">
        <f aca="false">IFERROR(EB33*(1+INDEX(Inputs!$P$15:$P$25,MATCH('Cash Flows - Outlier'!EC$2,Inputs!$L$15:$L$25))/12),0)</f>
        <v>0</v>
      </c>
      <c r="ED33" s="383" t="n">
        <f aca="false">IFERROR(EC33*(1+INDEX(Inputs!$P$15:$P$25,MATCH('Cash Flows - Outlier'!ED$2,Inputs!$L$15:$L$25))/12),0)</f>
        <v>0</v>
      </c>
      <c r="EE33" s="383" t="n">
        <f aca="false">IFERROR(ED33*(1+INDEX(Inputs!$P$15:$P$25,MATCH('Cash Flows - Outlier'!EE$2,Inputs!$L$15:$L$25))/12),0)</f>
        <v>0</v>
      </c>
      <c r="EF33" s="383" t="n">
        <f aca="false">IFERROR(EE33*(1+INDEX(Inputs!$P$15:$P$25,MATCH('Cash Flows - Outlier'!EF$2,Inputs!$L$15:$L$25))/12),0)</f>
        <v>0</v>
      </c>
      <c r="EG33" s="383" t="n">
        <f aca="false">IFERROR(EF33*(1+INDEX(Inputs!$P$15:$P$25,MATCH('Cash Flows - Outlier'!EG$2,Inputs!$L$15:$L$25))/12),0)</f>
        <v>0</v>
      </c>
      <c r="EH33" s="383" t="n">
        <f aca="false">IFERROR(EG33*(1+INDEX(Inputs!$P$15:$P$25,MATCH('Cash Flows - Outlier'!EH$2,Inputs!$L$15:$L$25))/12),0)</f>
        <v>0</v>
      </c>
      <c r="EI33" s="383" t="n">
        <f aca="false">IFERROR(EH33*(1+INDEX(Inputs!$P$15:$P$25,MATCH('Cash Flows - Outlier'!EI$2,Inputs!$L$15:$L$25))/12),0)</f>
        <v>0</v>
      </c>
      <c r="EJ33" s="383" t="n">
        <f aca="false">IFERROR(EI33*(1+INDEX(Inputs!$P$15:$P$25,MATCH('Cash Flows - Outlier'!EJ$2,Inputs!$L$15:$L$25))/12),0)</f>
        <v>0</v>
      </c>
      <c r="EK33" s="383" t="n">
        <f aca="false">IFERROR(EJ33*(1+INDEX(Inputs!$P$15:$P$25,MATCH('Cash Flows - Outlier'!EK$2,Inputs!$L$15:$L$25))/12),0)</f>
        <v>0</v>
      </c>
      <c r="EL33" s="383" t="n">
        <f aca="false">IFERROR(EK33*(1+INDEX(Inputs!$P$15:$P$25,MATCH('Cash Flows - Outlier'!EL$2,Inputs!$L$15:$L$25))/12),0)</f>
        <v>0</v>
      </c>
      <c r="EM33" s="383" t="n">
        <f aca="false">IFERROR(EL33*(1+INDEX(Inputs!$P$15:$P$25,MATCH('Cash Flows - Outlier'!EM$2,Inputs!$L$15:$L$25))/12),0)</f>
        <v>0</v>
      </c>
      <c r="EN33" s="383" t="n">
        <f aca="false">IFERROR(EM33*(1+INDEX(Inputs!$P$15:$P$25,MATCH('Cash Flows - Outlier'!EN$2,Inputs!$L$15:$L$25))/12),0)</f>
        <v>0</v>
      </c>
      <c r="EO33" s="383" t="n">
        <f aca="false">IFERROR(EN33*(1+INDEX(Inputs!$P$15:$P$25,MATCH('Cash Flows - Outlier'!EO$2,Inputs!$L$15:$L$25))/12),0)</f>
        <v>0</v>
      </c>
      <c r="EP33" s="383" t="n">
        <f aca="false">IFERROR(EO33*(1+INDEX(Inputs!$P$15:$P$25,MATCH('Cash Flows - Outlier'!EP$2,Inputs!$L$15:$L$25))/12),0)</f>
        <v>0</v>
      </c>
      <c r="EQ33" s="383" t="n">
        <f aca="false">IFERROR(EP33*(1+INDEX(Inputs!$P$15:$P$25,MATCH('Cash Flows - Outlier'!EQ$2,Inputs!$L$15:$L$25))/12),0)</f>
        <v>0</v>
      </c>
      <c r="ER33" s="383" t="n">
        <f aca="false">IFERROR(EQ33*(1+INDEX(Inputs!$P$15:$P$25,MATCH('Cash Flows - Outlier'!ER$2,Inputs!$L$15:$L$25))/12),0)</f>
        <v>0</v>
      </c>
      <c r="ES33" s="383" t="n">
        <f aca="false">IFERROR(ER33*(1+INDEX(Inputs!$P$15:$P$25,MATCH('Cash Flows - Outlier'!ES$2,Inputs!$L$15:$L$25))/12),0)</f>
        <v>0</v>
      </c>
      <c r="ET33" s="383" t="n">
        <f aca="false">IFERROR(ES33*(1+INDEX(Inputs!$P$15:$P$25,MATCH('Cash Flows - Outlier'!ET$2,Inputs!$L$15:$L$25))/12),0)</f>
        <v>0</v>
      </c>
      <c r="EU33" s="383" t="n">
        <f aca="false">IFERROR(ET33*(1+INDEX(Inputs!$P$15:$P$25,MATCH('Cash Flows - Outlier'!EU$2,Inputs!$L$15:$L$25))/12),0)</f>
        <v>0</v>
      </c>
      <c r="EV33" s="383" t="n">
        <f aca="false">IFERROR(EU33*(1+INDEX(Inputs!$P$15:$P$25,MATCH('Cash Flows - Outlier'!EV$2,Inputs!$L$15:$L$25))/12),0)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Outlier'!V$2,Inputs!$L$15:$L$25))/12),0)</f>
        <v>0</v>
      </c>
      <c r="W34" s="383" t="n">
        <f aca="false">IFERROR(V34*(1+INDEX(Inputs!$P$15:$P$25,MATCH('Cash Flows - Outlier'!W$2,Inputs!$L$15:$L$25))/12),0)</f>
        <v>0</v>
      </c>
      <c r="X34" s="383" t="n">
        <f aca="false">IFERROR(W34*(1+INDEX(Inputs!$P$15:$P$25,MATCH('Cash Flows - Outlier'!X$2,Inputs!$L$15:$L$25))/12),0)</f>
        <v>0</v>
      </c>
      <c r="Y34" s="383" t="n">
        <f aca="false">IFERROR(X34*(1+INDEX(Inputs!$P$15:$P$25,MATCH('Cash Flows - Outlier'!Y$2,Inputs!$L$15:$L$25))/12),0)</f>
        <v>0</v>
      </c>
      <c r="Z34" s="383" t="n">
        <f aca="false">IFERROR(Y34*(1+INDEX(Inputs!$P$15:$P$25,MATCH('Cash Flows - Outlier'!Z$2,Inputs!$L$15:$L$25))/12),0)</f>
        <v>0</v>
      </c>
      <c r="AA34" s="383" t="n">
        <f aca="false">IFERROR(Z34*(1+INDEX(Inputs!$P$15:$P$25,MATCH('Cash Flows - Outlier'!AA$2,Inputs!$L$15:$L$25))/12),0)</f>
        <v>0</v>
      </c>
      <c r="AB34" s="383" t="n">
        <f aca="false">IFERROR(AA34*(1+INDEX(Inputs!$P$15:$P$25,MATCH('Cash Flows - Outlier'!AB$2,Inputs!$L$15:$L$25))/12),0)</f>
        <v>0</v>
      </c>
      <c r="AC34" s="383" t="n">
        <f aca="false">IFERROR(AB34*(1+INDEX(Inputs!$P$15:$P$25,MATCH('Cash Flows - Outlier'!AC$2,Inputs!$L$15:$L$25))/12),0)</f>
        <v>0</v>
      </c>
      <c r="AD34" s="383" t="n">
        <f aca="false">IFERROR(AC34*(1+INDEX(Inputs!$P$15:$P$25,MATCH('Cash Flows - Outlier'!AD$2,Inputs!$L$15:$L$25))/12),0)</f>
        <v>0</v>
      </c>
      <c r="AE34" s="383" t="n">
        <f aca="false">IFERROR(AD34*(1+INDEX(Inputs!$P$15:$P$25,MATCH('Cash Flows - Outlier'!AE$2,Inputs!$L$15:$L$25))/12),0)</f>
        <v>0</v>
      </c>
      <c r="AF34" s="383" t="n">
        <f aca="false">IFERROR(AE34*(1+INDEX(Inputs!$P$15:$P$25,MATCH('Cash Flows - Outlier'!AF$2,Inputs!$L$15:$L$25))/12),0)</f>
        <v>0</v>
      </c>
      <c r="AG34" s="383" t="n">
        <f aca="false">IFERROR(AF34*(1+INDEX(Inputs!$P$15:$P$25,MATCH('Cash Flows - Outlier'!AG$2,Inputs!$L$15:$L$25))/12),0)</f>
        <v>0</v>
      </c>
      <c r="AH34" s="383" t="n">
        <f aca="false">IFERROR(AG34*(1+INDEX(Inputs!$P$15:$P$25,MATCH('Cash Flows - Outlier'!AH$2,Inputs!$L$15:$L$25))/12),0)</f>
        <v>0</v>
      </c>
      <c r="AI34" s="383" t="n">
        <f aca="false">IFERROR(AH34*(1+INDEX(Inputs!$P$15:$P$25,MATCH('Cash Flows - Outlier'!AI$2,Inputs!$L$15:$L$25))/12),0)</f>
        <v>0</v>
      </c>
      <c r="AJ34" s="383" t="n">
        <f aca="false">IFERROR(AI34*(1+INDEX(Inputs!$P$15:$P$25,MATCH('Cash Flows - Outlier'!AJ$2,Inputs!$L$15:$L$25))/12),0)</f>
        <v>0</v>
      </c>
      <c r="AK34" s="383" t="n">
        <f aca="false">IFERROR(AJ34*(1+INDEX(Inputs!$P$15:$P$25,MATCH('Cash Flows - Outlier'!AK$2,Inputs!$L$15:$L$25))/12),0)</f>
        <v>0</v>
      </c>
      <c r="AL34" s="383" t="n">
        <f aca="false">IFERROR(AK34*(1+INDEX(Inputs!$P$15:$P$25,MATCH('Cash Flows - Outlier'!AL$2,Inputs!$L$15:$L$25))/12),0)</f>
        <v>0</v>
      </c>
      <c r="AM34" s="383" t="n">
        <f aca="false">IFERROR(AL34*(1+INDEX(Inputs!$P$15:$P$25,MATCH('Cash Flows - Outlier'!AM$2,Inputs!$L$15:$L$25))/12),0)</f>
        <v>0</v>
      </c>
      <c r="AN34" s="383" t="n">
        <f aca="false">IFERROR(AM34*(1+INDEX(Inputs!$P$15:$P$25,MATCH('Cash Flows - Outlier'!AN$2,Inputs!$L$15:$L$25))/12),0)</f>
        <v>0</v>
      </c>
      <c r="AO34" s="383" t="n">
        <f aca="false">IFERROR(AN34*(1+INDEX(Inputs!$P$15:$P$25,MATCH('Cash Flows - Outlier'!AO$2,Inputs!$L$15:$L$25))/12),0)</f>
        <v>0</v>
      </c>
      <c r="AP34" s="383" t="n">
        <f aca="false">IFERROR(AO34*(1+INDEX(Inputs!$P$15:$P$25,MATCH('Cash Flows - Outlier'!AP$2,Inputs!$L$15:$L$25))/12),0)</f>
        <v>0</v>
      </c>
      <c r="AQ34" s="383" t="n">
        <f aca="false">IFERROR(AP34*(1+INDEX(Inputs!$P$15:$P$25,MATCH('Cash Flows - Outlier'!AQ$2,Inputs!$L$15:$L$25))/12),0)</f>
        <v>0</v>
      </c>
      <c r="AR34" s="383" t="n">
        <f aca="false">IFERROR(AQ34*(1+INDEX(Inputs!$P$15:$P$25,MATCH('Cash Flows - Outlier'!AR$2,Inputs!$L$15:$L$25))/12),0)</f>
        <v>0</v>
      </c>
      <c r="AS34" s="383" t="n">
        <f aca="false">IFERROR(AR34*(1+INDEX(Inputs!$P$15:$P$25,MATCH('Cash Flows - Outlier'!AS$2,Inputs!$L$15:$L$25))/12),0)</f>
        <v>0</v>
      </c>
      <c r="AT34" s="383" t="n">
        <f aca="false">IFERROR(AS34*(1+INDEX(Inputs!$P$15:$P$25,MATCH('Cash Flows - Outlier'!AT$2,Inputs!$L$15:$L$25))/12),0)</f>
        <v>0</v>
      </c>
      <c r="AU34" s="383" t="n">
        <f aca="false">IFERROR(AT34*(1+INDEX(Inputs!$P$15:$P$25,MATCH('Cash Flows - Outlier'!AU$2,Inputs!$L$15:$L$25))/12),0)</f>
        <v>0</v>
      </c>
      <c r="AV34" s="383" t="n">
        <f aca="false">IFERROR(AU34*(1+INDEX(Inputs!$P$15:$P$25,MATCH('Cash Flows - Outlier'!AV$2,Inputs!$L$15:$L$25))/12),0)</f>
        <v>0</v>
      </c>
      <c r="AW34" s="383" t="n">
        <f aca="false">IFERROR(AV34*(1+INDEX(Inputs!$P$15:$P$25,MATCH('Cash Flows - Outlier'!AW$2,Inputs!$L$15:$L$25))/12),0)</f>
        <v>0</v>
      </c>
      <c r="AX34" s="383" t="n">
        <f aca="false">IFERROR(AW34*(1+INDEX(Inputs!$P$15:$P$25,MATCH('Cash Flows - Outlier'!AX$2,Inputs!$L$15:$L$25))/12),0)</f>
        <v>0</v>
      </c>
      <c r="AY34" s="383" t="n">
        <f aca="false">IFERROR(AX34*(1+INDEX(Inputs!$P$15:$P$25,MATCH('Cash Flows - Outlier'!AY$2,Inputs!$L$15:$L$25))/12),0)</f>
        <v>0</v>
      </c>
      <c r="AZ34" s="383" t="n">
        <f aca="false">IFERROR(AY34*(1+INDEX(Inputs!$P$15:$P$25,MATCH('Cash Flows - Outlier'!AZ$2,Inputs!$L$15:$L$25))/12),0)</f>
        <v>0</v>
      </c>
      <c r="BA34" s="383" t="n">
        <f aca="false">IFERROR(AZ34*(1+INDEX(Inputs!$P$15:$P$25,MATCH('Cash Flows - Outlier'!BA$2,Inputs!$L$15:$L$25))/12),0)</f>
        <v>0</v>
      </c>
      <c r="BB34" s="383" t="n">
        <f aca="false">IFERROR(BA34*(1+INDEX(Inputs!$P$15:$P$25,MATCH('Cash Flows - Outlier'!BB$2,Inputs!$L$15:$L$25))/12),0)</f>
        <v>0</v>
      </c>
      <c r="BC34" s="383" t="n">
        <f aca="false">IFERROR(BB34*(1+INDEX(Inputs!$P$15:$P$25,MATCH('Cash Flows - Outlier'!BC$2,Inputs!$L$15:$L$25))/12),0)</f>
        <v>0</v>
      </c>
      <c r="BD34" s="383" t="n">
        <f aca="false">IFERROR(BC34*(1+INDEX(Inputs!$P$15:$P$25,MATCH('Cash Flows - Outlier'!BD$2,Inputs!$L$15:$L$25))/12),0)</f>
        <v>0</v>
      </c>
      <c r="BE34" s="383" t="n">
        <f aca="false">IFERROR(BD34*(1+INDEX(Inputs!$P$15:$P$25,MATCH('Cash Flows - Outlier'!BE$2,Inputs!$L$15:$L$25))/12),0)</f>
        <v>0</v>
      </c>
      <c r="BF34" s="383" t="n">
        <f aca="false">IFERROR(BE34*(1+INDEX(Inputs!$P$15:$P$25,MATCH('Cash Flows - Outlier'!BF$2,Inputs!$L$15:$L$25))/12),0)</f>
        <v>0</v>
      </c>
      <c r="BG34" s="383" t="n">
        <f aca="false">IFERROR(BF34*(1+INDEX(Inputs!$P$15:$P$25,MATCH('Cash Flows - Outlier'!BG$2,Inputs!$L$15:$L$25))/12),0)</f>
        <v>0</v>
      </c>
      <c r="BH34" s="383" t="n">
        <f aca="false">IFERROR(BG34*(1+INDEX(Inputs!$P$15:$P$25,MATCH('Cash Flows - Outlier'!BH$2,Inputs!$L$15:$L$25))/12),0)</f>
        <v>0</v>
      </c>
      <c r="BI34" s="383" t="n">
        <f aca="false">IFERROR(BH34*(1+INDEX(Inputs!$P$15:$P$25,MATCH('Cash Flows - Outlier'!BI$2,Inputs!$L$15:$L$25))/12),0)</f>
        <v>0</v>
      </c>
      <c r="BJ34" s="383" t="n">
        <f aca="false">IFERROR(BI34*(1+INDEX(Inputs!$P$15:$P$25,MATCH('Cash Flows - Outlier'!BJ$2,Inputs!$L$15:$L$25))/12),0)</f>
        <v>0</v>
      </c>
      <c r="BK34" s="383" t="n">
        <f aca="false">IFERROR(BJ34*(1+INDEX(Inputs!$P$15:$P$25,MATCH('Cash Flows - Outlier'!BK$2,Inputs!$L$15:$L$25))/12),0)</f>
        <v>0</v>
      </c>
      <c r="BL34" s="383" t="n">
        <f aca="false">IFERROR(BK34*(1+INDEX(Inputs!$P$15:$P$25,MATCH('Cash Flows - Outlier'!BL$2,Inputs!$L$15:$L$25))/12),0)</f>
        <v>0</v>
      </c>
      <c r="BM34" s="383" t="n">
        <f aca="false">IFERROR(BL34*(1+INDEX(Inputs!$P$15:$P$25,MATCH('Cash Flows - Outlier'!BM$2,Inputs!$L$15:$L$25))/12),0)</f>
        <v>0</v>
      </c>
      <c r="BN34" s="383" t="n">
        <f aca="false">IFERROR(BM34*(1+INDEX(Inputs!$P$15:$P$25,MATCH('Cash Flows - Outlier'!BN$2,Inputs!$L$15:$L$25))/12),0)</f>
        <v>0</v>
      </c>
      <c r="BO34" s="383" t="n">
        <f aca="false">IFERROR(BN34*(1+INDEX(Inputs!$P$15:$P$25,MATCH('Cash Flows - Outlier'!BO$2,Inputs!$L$15:$L$25))/12),0)</f>
        <v>0</v>
      </c>
      <c r="BP34" s="383" t="n">
        <f aca="false">IFERROR(BO34*(1+INDEX(Inputs!$P$15:$P$25,MATCH('Cash Flows - Outlier'!BP$2,Inputs!$L$15:$L$25))/12),0)</f>
        <v>0</v>
      </c>
      <c r="BQ34" s="383" t="n">
        <f aca="false">IFERROR(BP34*(1+INDEX(Inputs!$P$15:$P$25,MATCH('Cash Flows - Outlier'!BQ$2,Inputs!$L$15:$L$25))/12),0)</f>
        <v>0</v>
      </c>
      <c r="BR34" s="383" t="n">
        <f aca="false">IFERROR(BQ34*(1+INDEX(Inputs!$P$15:$P$25,MATCH('Cash Flows - Outlier'!BR$2,Inputs!$L$15:$L$25))/12),0)</f>
        <v>0</v>
      </c>
      <c r="BS34" s="383" t="n">
        <f aca="false">IFERROR(BR34*(1+INDEX(Inputs!$P$15:$P$25,MATCH('Cash Flows - Outlier'!BS$2,Inputs!$L$15:$L$25))/12),0)</f>
        <v>0</v>
      </c>
      <c r="BT34" s="383" t="n">
        <f aca="false">IFERROR(BS34*(1+INDEX(Inputs!$P$15:$P$25,MATCH('Cash Flows - Outlier'!BT$2,Inputs!$L$15:$L$25))/12),0)</f>
        <v>0</v>
      </c>
      <c r="BU34" s="383" t="n">
        <f aca="false">IFERROR(BT34*(1+INDEX(Inputs!$P$15:$P$25,MATCH('Cash Flows - Outlier'!BU$2,Inputs!$L$15:$L$25))/12),0)</f>
        <v>0</v>
      </c>
      <c r="BV34" s="383" t="n">
        <f aca="false">IFERROR(BU34*(1+INDEX(Inputs!$P$15:$P$25,MATCH('Cash Flows - Outlier'!BV$2,Inputs!$L$15:$L$25))/12),0)</f>
        <v>0</v>
      </c>
      <c r="BW34" s="383" t="n">
        <f aca="false">IFERROR(BV34*(1+INDEX(Inputs!$P$15:$P$25,MATCH('Cash Flows - Outlier'!BW$2,Inputs!$L$15:$L$25))/12),0)</f>
        <v>0</v>
      </c>
      <c r="BX34" s="383" t="n">
        <f aca="false">IFERROR(BW34*(1+INDEX(Inputs!$P$15:$P$25,MATCH('Cash Flows - Outlier'!BX$2,Inputs!$L$15:$L$25))/12),0)</f>
        <v>0</v>
      </c>
      <c r="BY34" s="383" t="n">
        <f aca="false">IFERROR(BX34*(1+INDEX(Inputs!$P$15:$P$25,MATCH('Cash Flows - Outlier'!BY$2,Inputs!$L$15:$L$25))/12),0)</f>
        <v>0</v>
      </c>
      <c r="BZ34" s="383" t="n">
        <f aca="false">IFERROR(BY34*(1+INDEX(Inputs!$P$15:$P$25,MATCH('Cash Flows - Outlier'!BZ$2,Inputs!$L$15:$L$25))/12),0)</f>
        <v>0</v>
      </c>
      <c r="CA34" s="383" t="n">
        <f aca="false">IFERROR(BZ34*(1+INDEX(Inputs!$P$15:$P$25,MATCH('Cash Flows - Outlier'!CA$2,Inputs!$L$15:$L$25))/12),0)</f>
        <v>0</v>
      </c>
      <c r="CB34" s="383" t="n">
        <f aca="false">IFERROR(CA34*(1+INDEX(Inputs!$P$15:$P$25,MATCH('Cash Flows - Outlier'!CB$2,Inputs!$L$15:$L$25))/12),0)</f>
        <v>0</v>
      </c>
      <c r="CC34" s="383" t="n">
        <f aca="false">IFERROR(CB34*(1+INDEX(Inputs!$P$15:$P$25,MATCH('Cash Flows - Outlier'!CC$2,Inputs!$L$15:$L$25))/12),0)</f>
        <v>0</v>
      </c>
      <c r="CD34" s="383" t="n">
        <f aca="false">IFERROR(CC34*(1+INDEX(Inputs!$P$15:$P$25,MATCH('Cash Flows - Outlier'!CD$2,Inputs!$L$15:$L$25))/12),0)</f>
        <v>0</v>
      </c>
      <c r="CE34" s="383" t="n">
        <f aca="false">IFERROR(CD34*(1+INDEX(Inputs!$P$15:$P$25,MATCH('Cash Flows - Outlier'!CE$2,Inputs!$L$15:$L$25))/12),0)</f>
        <v>0</v>
      </c>
      <c r="CF34" s="383" t="n">
        <f aca="false">IFERROR(CE34*(1+INDEX(Inputs!$P$15:$P$25,MATCH('Cash Flows - Outlier'!CF$2,Inputs!$L$15:$L$25))/12),0)</f>
        <v>0</v>
      </c>
      <c r="CG34" s="383" t="n">
        <f aca="false">IFERROR(CF34*(1+INDEX(Inputs!$P$15:$P$25,MATCH('Cash Flows - Outlier'!CG$2,Inputs!$L$15:$L$25))/12),0)</f>
        <v>0</v>
      </c>
      <c r="CH34" s="383" t="n">
        <f aca="false">IFERROR(CG34*(1+INDEX(Inputs!$P$15:$P$25,MATCH('Cash Flows - Outlier'!CH$2,Inputs!$L$15:$L$25))/12),0)</f>
        <v>0</v>
      </c>
      <c r="CI34" s="383" t="n">
        <f aca="false">IFERROR(CH34*(1+INDEX(Inputs!$P$15:$P$25,MATCH('Cash Flows - Outlier'!CI$2,Inputs!$L$15:$L$25))/12),0)</f>
        <v>0</v>
      </c>
      <c r="CJ34" s="383" t="n">
        <f aca="false">IFERROR(CI34*(1+INDEX(Inputs!$P$15:$P$25,MATCH('Cash Flows - Outlier'!CJ$2,Inputs!$L$15:$L$25))/12),0)</f>
        <v>0</v>
      </c>
      <c r="CK34" s="383" t="n">
        <f aca="false">IFERROR(CJ34*(1+INDEX(Inputs!$P$15:$P$25,MATCH('Cash Flows - Outlier'!CK$2,Inputs!$L$15:$L$25))/12),0)</f>
        <v>0</v>
      </c>
      <c r="CL34" s="383" t="n">
        <f aca="false">IFERROR(CK34*(1+INDEX(Inputs!$P$15:$P$25,MATCH('Cash Flows - Outlier'!CL$2,Inputs!$L$15:$L$25))/12),0)</f>
        <v>0</v>
      </c>
      <c r="CM34" s="383" t="n">
        <f aca="false">IFERROR(CL34*(1+INDEX(Inputs!$P$15:$P$25,MATCH('Cash Flows - Outlier'!CM$2,Inputs!$L$15:$L$25))/12),0)</f>
        <v>0</v>
      </c>
      <c r="CN34" s="383" t="n">
        <f aca="false">IFERROR(CM34*(1+INDEX(Inputs!$P$15:$P$25,MATCH('Cash Flows - Outlier'!CN$2,Inputs!$L$15:$L$25))/12),0)</f>
        <v>0</v>
      </c>
      <c r="CO34" s="383" t="n">
        <f aca="false">IFERROR(CN34*(1+INDEX(Inputs!$P$15:$P$25,MATCH('Cash Flows - Outlier'!CO$2,Inputs!$L$15:$L$25))/12),0)</f>
        <v>0</v>
      </c>
      <c r="CP34" s="383" t="n">
        <f aca="false">IFERROR(CO34*(1+INDEX(Inputs!$P$15:$P$25,MATCH('Cash Flows - Outlier'!CP$2,Inputs!$L$15:$L$25))/12),0)</f>
        <v>0</v>
      </c>
      <c r="CQ34" s="383" t="n">
        <f aca="false">IFERROR(CP34*(1+INDEX(Inputs!$P$15:$P$25,MATCH('Cash Flows - Outlier'!CQ$2,Inputs!$L$15:$L$25))/12),0)</f>
        <v>0</v>
      </c>
      <c r="CR34" s="383" t="n">
        <f aca="false">IFERROR(CQ34*(1+INDEX(Inputs!$P$15:$P$25,MATCH('Cash Flows - Outlier'!CR$2,Inputs!$L$15:$L$25))/12),0)</f>
        <v>0</v>
      </c>
      <c r="CS34" s="383" t="n">
        <f aca="false">IFERROR(CR34*(1+INDEX(Inputs!$P$15:$P$25,MATCH('Cash Flows - Outlier'!CS$2,Inputs!$L$15:$L$25))/12),0)</f>
        <v>0</v>
      </c>
      <c r="CT34" s="383" t="n">
        <f aca="false">IFERROR(CS34*(1+INDEX(Inputs!$P$15:$P$25,MATCH('Cash Flows - Outlier'!CT$2,Inputs!$L$15:$L$25))/12),0)</f>
        <v>0</v>
      </c>
      <c r="CU34" s="383" t="n">
        <f aca="false">IFERROR(CT34*(1+INDEX(Inputs!$P$15:$P$25,MATCH('Cash Flows - Outlier'!CU$2,Inputs!$L$15:$L$25))/12),0)</f>
        <v>0</v>
      </c>
      <c r="CV34" s="383" t="n">
        <f aca="false">IFERROR(CU34*(1+INDEX(Inputs!$P$15:$P$25,MATCH('Cash Flows - Outlier'!CV$2,Inputs!$L$15:$L$25))/12),0)</f>
        <v>0</v>
      </c>
      <c r="CW34" s="383" t="n">
        <f aca="false">IFERROR(CV34*(1+INDEX(Inputs!$P$15:$P$25,MATCH('Cash Flows - Outlier'!CW$2,Inputs!$L$15:$L$25))/12),0)</f>
        <v>0</v>
      </c>
      <c r="CX34" s="383" t="n">
        <f aca="false">IFERROR(CW34*(1+INDEX(Inputs!$P$15:$P$25,MATCH('Cash Flows - Outlier'!CX$2,Inputs!$L$15:$L$25))/12),0)</f>
        <v>0</v>
      </c>
      <c r="CY34" s="383" t="n">
        <f aca="false">IFERROR(CX34*(1+INDEX(Inputs!$P$15:$P$25,MATCH('Cash Flows - Outlier'!CY$2,Inputs!$L$15:$L$25))/12),0)</f>
        <v>0</v>
      </c>
      <c r="CZ34" s="383" t="n">
        <f aca="false">IFERROR(CY34*(1+INDEX(Inputs!$P$15:$P$25,MATCH('Cash Flows - Outlier'!CZ$2,Inputs!$L$15:$L$25))/12),0)</f>
        <v>0</v>
      </c>
      <c r="DA34" s="383" t="n">
        <f aca="false">IFERROR(CZ34*(1+INDEX(Inputs!$P$15:$P$25,MATCH('Cash Flows - Outlier'!DA$2,Inputs!$L$15:$L$25))/12),0)</f>
        <v>0</v>
      </c>
      <c r="DB34" s="383" t="n">
        <f aca="false">IFERROR(DA34*(1+INDEX(Inputs!$P$15:$P$25,MATCH('Cash Flows - Outlier'!DB$2,Inputs!$L$15:$L$25))/12),0)</f>
        <v>0</v>
      </c>
      <c r="DC34" s="383" t="n">
        <f aca="false">IFERROR(DB34*(1+INDEX(Inputs!$P$15:$P$25,MATCH('Cash Flows - Outlier'!DC$2,Inputs!$L$15:$L$25))/12),0)</f>
        <v>0</v>
      </c>
      <c r="DD34" s="383" t="n">
        <f aca="false">IFERROR(DC34*(1+INDEX(Inputs!$P$15:$P$25,MATCH('Cash Flows - Outlier'!DD$2,Inputs!$L$15:$L$25))/12),0)</f>
        <v>0</v>
      </c>
      <c r="DE34" s="383" t="n">
        <f aca="false">IFERROR(DD34*(1+INDEX(Inputs!$P$15:$P$25,MATCH('Cash Flows - Outlier'!DE$2,Inputs!$L$15:$L$25))/12),0)</f>
        <v>0</v>
      </c>
      <c r="DF34" s="383" t="n">
        <f aca="false">IFERROR(DE34*(1+INDEX(Inputs!$P$15:$P$25,MATCH('Cash Flows - Outlier'!DF$2,Inputs!$L$15:$L$25))/12),0)</f>
        <v>0</v>
      </c>
      <c r="DG34" s="383" t="n">
        <f aca="false">IFERROR(DF34*(1+INDEX(Inputs!$P$15:$P$25,MATCH('Cash Flows - Outlier'!DG$2,Inputs!$L$15:$L$25))/12),0)</f>
        <v>0</v>
      </c>
      <c r="DH34" s="383" t="n">
        <f aca="false">IFERROR(DG34*(1+INDEX(Inputs!$P$15:$P$25,MATCH('Cash Flows - Outlier'!DH$2,Inputs!$L$15:$L$25))/12),0)</f>
        <v>0</v>
      </c>
      <c r="DI34" s="383" t="n">
        <f aca="false">IFERROR(DH34*(1+INDEX(Inputs!$P$15:$P$25,MATCH('Cash Flows - Outlier'!DI$2,Inputs!$L$15:$L$25))/12),0)</f>
        <v>0</v>
      </c>
      <c r="DJ34" s="383" t="n">
        <f aca="false">IFERROR(DI34*(1+INDEX(Inputs!$P$15:$P$25,MATCH('Cash Flows - Outlier'!DJ$2,Inputs!$L$15:$L$25))/12),0)</f>
        <v>0</v>
      </c>
      <c r="DK34" s="383" t="n">
        <f aca="false">IFERROR(DJ34*(1+INDEX(Inputs!$P$15:$P$25,MATCH('Cash Flows - Outlier'!DK$2,Inputs!$L$15:$L$25))/12),0)</f>
        <v>0</v>
      </c>
      <c r="DL34" s="383" t="n">
        <f aca="false">IFERROR(DK34*(1+INDEX(Inputs!$P$15:$P$25,MATCH('Cash Flows - Outlier'!DL$2,Inputs!$L$15:$L$25))/12),0)</f>
        <v>0</v>
      </c>
      <c r="DM34" s="383" t="n">
        <f aca="false">IFERROR(DL34*(1+INDEX(Inputs!$P$15:$P$25,MATCH('Cash Flows - Outlier'!DM$2,Inputs!$L$15:$L$25))/12),0)</f>
        <v>0</v>
      </c>
      <c r="DN34" s="383" t="n">
        <f aca="false">IFERROR(DM34*(1+INDEX(Inputs!$P$15:$P$25,MATCH('Cash Flows - Outlier'!DN$2,Inputs!$L$15:$L$25))/12),0)</f>
        <v>0</v>
      </c>
      <c r="DO34" s="383" t="n">
        <f aca="false">IFERROR(DN34*(1+INDEX(Inputs!$P$15:$P$25,MATCH('Cash Flows - Outlier'!DO$2,Inputs!$L$15:$L$25))/12),0)</f>
        <v>0</v>
      </c>
      <c r="DP34" s="383" t="n">
        <f aca="false">IFERROR(DO34*(1+INDEX(Inputs!$P$15:$P$25,MATCH('Cash Flows - Outlier'!DP$2,Inputs!$L$15:$L$25))/12),0)</f>
        <v>0</v>
      </c>
      <c r="DQ34" s="383" t="n">
        <f aca="false">IFERROR(DP34*(1+INDEX(Inputs!$P$15:$P$25,MATCH('Cash Flows - Outlier'!DQ$2,Inputs!$L$15:$L$25))/12),0)</f>
        <v>0</v>
      </c>
      <c r="DR34" s="383" t="n">
        <f aca="false">IFERROR(DQ34*(1+INDEX(Inputs!$P$15:$P$25,MATCH('Cash Flows - Outlier'!DR$2,Inputs!$L$15:$L$25))/12),0)</f>
        <v>0</v>
      </c>
      <c r="DS34" s="383" t="n">
        <f aca="false">IFERROR(DR34*(1+INDEX(Inputs!$P$15:$P$25,MATCH('Cash Flows - Outlier'!DS$2,Inputs!$L$15:$L$25))/12),0)</f>
        <v>0</v>
      </c>
      <c r="DT34" s="383" t="n">
        <f aca="false">IFERROR(DS34*(1+INDEX(Inputs!$P$15:$P$25,MATCH('Cash Flows - Outlier'!DT$2,Inputs!$L$15:$L$25))/12),0)</f>
        <v>0</v>
      </c>
      <c r="DU34" s="383" t="n">
        <f aca="false">IFERROR(DT34*(1+INDEX(Inputs!$P$15:$P$25,MATCH('Cash Flows - Outlier'!DU$2,Inputs!$L$15:$L$25))/12),0)</f>
        <v>0</v>
      </c>
      <c r="DV34" s="383" t="n">
        <f aca="false">IFERROR(DU34*(1+INDEX(Inputs!$P$15:$P$25,MATCH('Cash Flows - Outlier'!DV$2,Inputs!$L$15:$L$25))/12),0)</f>
        <v>0</v>
      </c>
      <c r="DW34" s="383" t="n">
        <f aca="false">IFERROR(DV34*(1+INDEX(Inputs!$P$15:$P$25,MATCH('Cash Flows - Outlier'!DW$2,Inputs!$L$15:$L$25))/12),0)</f>
        <v>0</v>
      </c>
      <c r="DX34" s="383" t="n">
        <f aca="false">IFERROR(DW34*(1+INDEX(Inputs!$P$15:$P$25,MATCH('Cash Flows - Outlier'!DX$2,Inputs!$L$15:$L$25))/12),0)</f>
        <v>0</v>
      </c>
      <c r="DY34" s="383" t="n">
        <f aca="false">IFERROR(DX34*(1+INDEX(Inputs!$P$15:$P$25,MATCH('Cash Flows - Outlier'!DY$2,Inputs!$L$15:$L$25))/12),0)</f>
        <v>0</v>
      </c>
      <c r="DZ34" s="383" t="n">
        <f aca="false">IFERROR(DY34*(1+INDEX(Inputs!$P$15:$P$25,MATCH('Cash Flows - Outlier'!DZ$2,Inputs!$L$15:$L$25))/12),0)</f>
        <v>0</v>
      </c>
      <c r="EA34" s="383" t="n">
        <f aca="false">IFERROR(DZ34*(1+INDEX(Inputs!$P$15:$P$25,MATCH('Cash Flows - Outlier'!EA$2,Inputs!$L$15:$L$25))/12),0)</f>
        <v>0</v>
      </c>
      <c r="EB34" s="383" t="n">
        <f aca="false">IFERROR(EA34*(1+INDEX(Inputs!$P$15:$P$25,MATCH('Cash Flows - Outlier'!EB$2,Inputs!$L$15:$L$25))/12),0)</f>
        <v>0</v>
      </c>
      <c r="EC34" s="383" t="n">
        <f aca="false">IFERROR(EB34*(1+INDEX(Inputs!$P$15:$P$25,MATCH('Cash Flows - Outlier'!EC$2,Inputs!$L$15:$L$25))/12),0)</f>
        <v>0</v>
      </c>
      <c r="ED34" s="383" t="n">
        <f aca="false">IFERROR(EC34*(1+INDEX(Inputs!$P$15:$P$25,MATCH('Cash Flows - Outlier'!ED$2,Inputs!$L$15:$L$25))/12),0)</f>
        <v>0</v>
      </c>
      <c r="EE34" s="383" t="n">
        <f aca="false">IFERROR(ED34*(1+INDEX(Inputs!$P$15:$P$25,MATCH('Cash Flows - Outlier'!EE$2,Inputs!$L$15:$L$25))/12),0)</f>
        <v>0</v>
      </c>
      <c r="EF34" s="383" t="n">
        <f aca="false">IFERROR(EE34*(1+INDEX(Inputs!$P$15:$P$25,MATCH('Cash Flows - Outlier'!EF$2,Inputs!$L$15:$L$25))/12),0)</f>
        <v>0</v>
      </c>
      <c r="EG34" s="383" t="n">
        <f aca="false">IFERROR(EF34*(1+INDEX(Inputs!$P$15:$P$25,MATCH('Cash Flows - Outlier'!EG$2,Inputs!$L$15:$L$25))/12),0)</f>
        <v>0</v>
      </c>
      <c r="EH34" s="383" t="n">
        <f aca="false">IFERROR(EG34*(1+INDEX(Inputs!$P$15:$P$25,MATCH('Cash Flows - Outlier'!EH$2,Inputs!$L$15:$L$25))/12),0)</f>
        <v>0</v>
      </c>
      <c r="EI34" s="383" t="n">
        <f aca="false">IFERROR(EH34*(1+INDEX(Inputs!$P$15:$P$25,MATCH('Cash Flows - Outlier'!EI$2,Inputs!$L$15:$L$25))/12),0)</f>
        <v>0</v>
      </c>
      <c r="EJ34" s="383" t="n">
        <f aca="false">IFERROR(EI34*(1+INDEX(Inputs!$P$15:$P$25,MATCH('Cash Flows - Outlier'!EJ$2,Inputs!$L$15:$L$25))/12),0)</f>
        <v>0</v>
      </c>
      <c r="EK34" s="383" t="n">
        <f aca="false">IFERROR(EJ34*(1+INDEX(Inputs!$P$15:$P$25,MATCH('Cash Flows - Outlier'!EK$2,Inputs!$L$15:$L$25))/12),0)</f>
        <v>0</v>
      </c>
      <c r="EL34" s="383" t="n">
        <f aca="false">IFERROR(EK34*(1+INDEX(Inputs!$P$15:$P$25,MATCH('Cash Flows - Outlier'!EL$2,Inputs!$L$15:$L$25))/12),0)</f>
        <v>0</v>
      </c>
      <c r="EM34" s="383" t="n">
        <f aca="false">IFERROR(EL34*(1+INDEX(Inputs!$P$15:$P$25,MATCH('Cash Flows - Outlier'!EM$2,Inputs!$L$15:$L$25))/12),0)</f>
        <v>0</v>
      </c>
      <c r="EN34" s="383" t="n">
        <f aca="false">IFERROR(EM34*(1+INDEX(Inputs!$P$15:$P$25,MATCH('Cash Flows - Outlier'!EN$2,Inputs!$L$15:$L$25))/12),0)</f>
        <v>0</v>
      </c>
      <c r="EO34" s="383" t="n">
        <f aca="false">IFERROR(EN34*(1+INDEX(Inputs!$P$15:$P$25,MATCH('Cash Flows - Outlier'!EO$2,Inputs!$L$15:$L$25))/12),0)</f>
        <v>0</v>
      </c>
      <c r="EP34" s="383" t="n">
        <f aca="false">IFERROR(EO34*(1+INDEX(Inputs!$P$15:$P$25,MATCH('Cash Flows - Outlier'!EP$2,Inputs!$L$15:$L$25))/12),0)</f>
        <v>0</v>
      </c>
      <c r="EQ34" s="383" t="n">
        <f aca="false">IFERROR(EP34*(1+INDEX(Inputs!$P$15:$P$25,MATCH('Cash Flows - Outlier'!EQ$2,Inputs!$L$15:$L$25))/12),0)</f>
        <v>0</v>
      </c>
      <c r="ER34" s="383" t="n">
        <f aca="false">IFERROR(EQ34*(1+INDEX(Inputs!$P$15:$P$25,MATCH('Cash Flows - Outlier'!ER$2,Inputs!$L$15:$L$25))/12),0)</f>
        <v>0</v>
      </c>
      <c r="ES34" s="383" t="n">
        <f aca="false">IFERROR(ER34*(1+INDEX(Inputs!$P$15:$P$25,MATCH('Cash Flows - Outlier'!ES$2,Inputs!$L$15:$L$25))/12),0)</f>
        <v>0</v>
      </c>
      <c r="ET34" s="383" t="n">
        <f aca="false">IFERROR(ES34*(1+INDEX(Inputs!$P$15:$P$25,MATCH('Cash Flows - Outlier'!ET$2,Inputs!$L$15:$L$25))/12),0)</f>
        <v>0</v>
      </c>
      <c r="EU34" s="383" t="n">
        <f aca="false">IFERROR(ET34*(1+INDEX(Inputs!$P$15:$P$25,MATCH('Cash Flows - Outlier'!EU$2,Inputs!$L$15:$L$25))/12),0)</f>
        <v>0</v>
      </c>
      <c r="EV34" s="383" t="n">
        <f aca="false">IFERROR(EU34*(1+INDEX(Inputs!$P$15:$P$25,MATCH('Cash Flows - Outlier'!EV$2,Inputs!$L$15:$L$25))/12),0)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Outlier'!V$2,Inputs!$L$15:$L$25))/12),0)</f>
        <v>0</v>
      </c>
      <c r="W35" s="383" t="n">
        <f aca="false">IFERROR(V35*(1+INDEX(Inputs!$P$15:$P$25,MATCH('Cash Flows - Outlier'!W$2,Inputs!$L$15:$L$25))/12),0)</f>
        <v>0</v>
      </c>
      <c r="X35" s="383" t="n">
        <f aca="false">IFERROR(W35*(1+INDEX(Inputs!$P$15:$P$25,MATCH('Cash Flows - Outlier'!X$2,Inputs!$L$15:$L$25))/12),0)</f>
        <v>0</v>
      </c>
      <c r="Y35" s="383" t="n">
        <f aca="false">IFERROR(X35*(1+INDEX(Inputs!$P$15:$P$25,MATCH('Cash Flows - Outlier'!Y$2,Inputs!$L$15:$L$25))/12),0)</f>
        <v>0</v>
      </c>
      <c r="Z35" s="383" t="n">
        <f aca="false">IFERROR(Y35*(1+INDEX(Inputs!$P$15:$P$25,MATCH('Cash Flows - Outlier'!Z$2,Inputs!$L$15:$L$25))/12),0)</f>
        <v>0</v>
      </c>
      <c r="AA35" s="383" t="n">
        <f aca="false">IFERROR(Z35*(1+INDEX(Inputs!$P$15:$P$25,MATCH('Cash Flows - Outlier'!AA$2,Inputs!$L$15:$L$25))/12),0)</f>
        <v>0</v>
      </c>
      <c r="AB35" s="383" t="n">
        <f aca="false">IFERROR(AA35*(1+INDEX(Inputs!$P$15:$P$25,MATCH('Cash Flows - Outlier'!AB$2,Inputs!$L$15:$L$25))/12),0)</f>
        <v>0</v>
      </c>
      <c r="AC35" s="383" t="n">
        <f aca="false">IFERROR(AB35*(1+INDEX(Inputs!$P$15:$P$25,MATCH('Cash Flows - Outlier'!AC$2,Inputs!$L$15:$L$25))/12),0)</f>
        <v>0</v>
      </c>
      <c r="AD35" s="383" t="n">
        <f aca="false">IFERROR(AC35*(1+INDEX(Inputs!$P$15:$P$25,MATCH('Cash Flows - Outlier'!AD$2,Inputs!$L$15:$L$25))/12),0)</f>
        <v>0</v>
      </c>
      <c r="AE35" s="383" t="n">
        <f aca="false">IFERROR(AD35*(1+INDEX(Inputs!$P$15:$P$25,MATCH('Cash Flows - Outlier'!AE$2,Inputs!$L$15:$L$25))/12),0)</f>
        <v>0</v>
      </c>
      <c r="AF35" s="383" t="n">
        <f aca="false">IFERROR(AE35*(1+INDEX(Inputs!$P$15:$P$25,MATCH('Cash Flows - Outlier'!AF$2,Inputs!$L$15:$L$25))/12),0)</f>
        <v>0</v>
      </c>
      <c r="AG35" s="383" t="n">
        <f aca="false">IFERROR(AF35*(1+INDEX(Inputs!$P$15:$P$25,MATCH('Cash Flows - Outlier'!AG$2,Inputs!$L$15:$L$25))/12),0)</f>
        <v>0</v>
      </c>
      <c r="AH35" s="383" t="n">
        <f aca="false">IFERROR(AG35*(1+INDEX(Inputs!$P$15:$P$25,MATCH('Cash Flows - Outlier'!AH$2,Inputs!$L$15:$L$25))/12),0)</f>
        <v>0</v>
      </c>
      <c r="AI35" s="383" t="n">
        <f aca="false">IFERROR(AH35*(1+INDEX(Inputs!$P$15:$P$25,MATCH('Cash Flows - Outlier'!AI$2,Inputs!$L$15:$L$25))/12),0)</f>
        <v>0</v>
      </c>
      <c r="AJ35" s="383" t="n">
        <f aca="false">IFERROR(AI35*(1+INDEX(Inputs!$P$15:$P$25,MATCH('Cash Flows - Outlier'!AJ$2,Inputs!$L$15:$L$25))/12),0)</f>
        <v>0</v>
      </c>
      <c r="AK35" s="383" t="n">
        <f aca="false">IFERROR(AJ35*(1+INDEX(Inputs!$P$15:$P$25,MATCH('Cash Flows - Outlier'!AK$2,Inputs!$L$15:$L$25))/12),0)</f>
        <v>0</v>
      </c>
      <c r="AL35" s="383" t="n">
        <f aca="false">IFERROR(AK35*(1+INDEX(Inputs!$P$15:$P$25,MATCH('Cash Flows - Outlier'!AL$2,Inputs!$L$15:$L$25))/12),0)</f>
        <v>0</v>
      </c>
      <c r="AM35" s="383" t="n">
        <f aca="false">IFERROR(AL35*(1+INDEX(Inputs!$P$15:$P$25,MATCH('Cash Flows - Outlier'!AM$2,Inputs!$L$15:$L$25))/12),0)</f>
        <v>0</v>
      </c>
      <c r="AN35" s="383" t="n">
        <f aca="false">IFERROR(AM35*(1+INDEX(Inputs!$P$15:$P$25,MATCH('Cash Flows - Outlier'!AN$2,Inputs!$L$15:$L$25))/12),0)</f>
        <v>0</v>
      </c>
      <c r="AO35" s="383" t="n">
        <f aca="false">IFERROR(AN35*(1+INDEX(Inputs!$P$15:$P$25,MATCH('Cash Flows - Outlier'!AO$2,Inputs!$L$15:$L$25))/12),0)</f>
        <v>0</v>
      </c>
      <c r="AP35" s="383" t="n">
        <f aca="false">IFERROR(AO35*(1+INDEX(Inputs!$P$15:$P$25,MATCH('Cash Flows - Outlier'!AP$2,Inputs!$L$15:$L$25))/12),0)</f>
        <v>0</v>
      </c>
      <c r="AQ35" s="383" t="n">
        <f aca="false">IFERROR(AP35*(1+INDEX(Inputs!$P$15:$P$25,MATCH('Cash Flows - Outlier'!AQ$2,Inputs!$L$15:$L$25))/12),0)</f>
        <v>0</v>
      </c>
      <c r="AR35" s="383" t="n">
        <f aca="false">IFERROR(AQ35*(1+INDEX(Inputs!$P$15:$P$25,MATCH('Cash Flows - Outlier'!AR$2,Inputs!$L$15:$L$25))/12),0)</f>
        <v>0</v>
      </c>
      <c r="AS35" s="383" t="n">
        <f aca="false">IFERROR(AR35*(1+INDEX(Inputs!$P$15:$P$25,MATCH('Cash Flows - Outlier'!AS$2,Inputs!$L$15:$L$25))/12),0)</f>
        <v>0</v>
      </c>
      <c r="AT35" s="383" t="n">
        <f aca="false">IFERROR(AS35*(1+INDEX(Inputs!$P$15:$P$25,MATCH('Cash Flows - Outlier'!AT$2,Inputs!$L$15:$L$25))/12),0)</f>
        <v>0</v>
      </c>
      <c r="AU35" s="383" t="n">
        <f aca="false">IFERROR(AT35*(1+INDEX(Inputs!$P$15:$P$25,MATCH('Cash Flows - Outlier'!AU$2,Inputs!$L$15:$L$25))/12),0)</f>
        <v>0</v>
      </c>
      <c r="AV35" s="383" t="n">
        <f aca="false">IFERROR(AU35*(1+INDEX(Inputs!$P$15:$P$25,MATCH('Cash Flows - Outlier'!AV$2,Inputs!$L$15:$L$25))/12),0)</f>
        <v>0</v>
      </c>
      <c r="AW35" s="383" t="n">
        <f aca="false">IFERROR(AV35*(1+INDEX(Inputs!$P$15:$P$25,MATCH('Cash Flows - Outlier'!AW$2,Inputs!$L$15:$L$25))/12),0)</f>
        <v>0</v>
      </c>
      <c r="AX35" s="383" t="n">
        <f aca="false">IFERROR(AW35*(1+INDEX(Inputs!$P$15:$P$25,MATCH('Cash Flows - Outlier'!AX$2,Inputs!$L$15:$L$25))/12),0)</f>
        <v>0</v>
      </c>
      <c r="AY35" s="383" t="n">
        <f aca="false">IFERROR(AX35*(1+INDEX(Inputs!$P$15:$P$25,MATCH('Cash Flows - Outlier'!AY$2,Inputs!$L$15:$L$25))/12),0)</f>
        <v>0</v>
      </c>
      <c r="AZ35" s="383" t="n">
        <f aca="false">IFERROR(AY35*(1+INDEX(Inputs!$P$15:$P$25,MATCH('Cash Flows - Outlier'!AZ$2,Inputs!$L$15:$L$25))/12),0)</f>
        <v>0</v>
      </c>
      <c r="BA35" s="383" t="n">
        <f aca="false">IFERROR(AZ35*(1+INDEX(Inputs!$P$15:$P$25,MATCH('Cash Flows - Outlier'!BA$2,Inputs!$L$15:$L$25))/12),0)</f>
        <v>0</v>
      </c>
      <c r="BB35" s="383" t="n">
        <f aca="false">IFERROR(BA35*(1+INDEX(Inputs!$P$15:$P$25,MATCH('Cash Flows - Outlier'!BB$2,Inputs!$L$15:$L$25))/12),0)</f>
        <v>0</v>
      </c>
      <c r="BC35" s="383" t="n">
        <f aca="false">IFERROR(BB35*(1+INDEX(Inputs!$P$15:$P$25,MATCH('Cash Flows - Outlier'!BC$2,Inputs!$L$15:$L$25))/12),0)</f>
        <v>0</v>
      </c>
      <c r="BD35" s="383" t="n">
        <f aca="false">IFERROR(BC35*(1+INDEX(Inputs!$P$15:$P$25,MATCH('Cash Flows - Outlier'!BD$2,Inputs!$L$15:$L$25))/12),0)</f>
        <v>0</v>
      </c>
      <c r="BE35" s="383" t="n">
        <f aca="false">IFERROR(BD35*(1+INDEX(Inputs!$P$15:$P$25,MATCH('Cash Flows - Outlier'!BE$2,Inputs!$L$15:$L$25))/12),0)</f>
        <v>0</v>
      </c>
      <c r="BF35" s="383" t="n">
        <f aca="false">IFERROR(BE35*(1+INDEX(Inputs!$P$15:$P$25,MATCH('Cash Flows - Outlier'!BF$2,Inputs!$L$15:$L$25))/12),0)</f>
        <v>0</v>
      </c>
      <c r="BG35" s="383" t="n">
        <f aca="false">IFERROR(BF35*(1+INDEX(Inputs!$P$15:$P$25,MATCH('Cash Flows - Outlier'!BG$2,Inputs!$L$15:$L$25))/12),0)</f>
        <v>0</v>
      </c>
      <c r="BH35" s="383" t="n">
        <f aca="false">IFERROR(BG35*(1+INDEX(Inputs!$P$15:$P$25,MATCH('Cash Flows - Outlier'!BH$2,Inputs!$L$15:$L$25))/12),0)</f>
        <v>0</v>
      </c>
      <c r="BI35" s="383" t="n">
        <f aca="false">IFERROR(BH35*(1+INDEX(Inputs!$P$15:$P$25,MATCH('Cash Flows - Outlier'!BI$2,Inputs!$L$15:$L$25))/12),0)</f>
        <v>0</v>
      </c>
      <c r="BJ35" s="383" t="n">
        <f aca="false">IFERROR(BI35*(1+INDEX(Inputs!$P$15:$P$25,MATCH('Cash Flows - Outlier'!BJ$2,Inputs!$L$15:$L$25))/12),0)</f>
        <v>0</v>
      </c>
      <c r="BK35" s="383" t="n">
        <f aca="false">IFERROR(BJ35*(1+INDEX(Inputs!$P$15:$P$25,MATCH('Cash Flows - Outlier'!BK$2,Inputs!$L$15:$L$25))/12),0)</f>
        <v>0</v>
      </c>
      <c r="BL35" s="383" t="n">
        <f aca="false">IFERROR(BK35*(1+INDEX(Inputs!$P$15:$P$25,MATCH('Cash Flows - Outlier'!BL$2,Inputs!$L$15:$L$25))/12),0)</f>
        <v>0</v>
      </c>
      <c r="BM35" s="383" t="n">
        <f aca="false">IFERROR(BL35*(1+INDEX(Inputs!$P$15:$P$25,MATCH('Cash Flows - Outlier'!BM$2,Inputs!$L$15:$L$25))/12),0)</f>
        <v>0</v>
      </c>
      <c r="BN35" s="383" t="n">
        <f aca="false">IFERROR(BM35*(1+INDEX(Inputs!$P$15:$P$25,MATCH('Cash Flows - Outlier'!BN$2,Inputs!$L$15:$L$25))/12),0)</f>
        <v>0</v>
      </c>
      <c r="BO35" s="383" t="n">
        <f aca="false">IFERROR(BN35*(1+INDEX(Inputs!$P$15:$P$25,MATCH('Cash Flows - Outlier'!BO$2,Inputs!$L$15:$L$25))/12),0)</f>
        <v>0</v>
      </c>
      <c r="BP35" s="383" t="n">
        <f aca="false">IFERROR(BO35*(1+INDEX(Inputs!$P$15:$P$25,MATCH('Cash Flows - Outlier'!BP$2,Inputs!$L$15:$L$25))/12),0)</f>
        <v>0</v>
      </c>
      <c r="BQ35" s="383" t="n">
        <f aca="false">IFERROR(BP35*(1+INDEX(Inputs!$P$15:$P$25,MATCH('Cash Flows - Outlier'!BQ$2,Inputs!$L$15:$L$25))/12),0)</f>
        <v>0</v>
      </c>
      <c r="BR35" s="383" t="n">
        <f aca="false">IFERROR(BQ35*(1+INDEX(Inputs!$P$15:$P$25,MATCH('Cash Flows - Outlier'!BR$2,Inputs!$L$15:$L$25))/12),0)</f>
        <v>0</v>
      </c>
      <c r="BS35" s="383" t="n">
        <f aca="false">IFERROR(BR35*(1+INDEX(Inputs!$P$15:$P$25,MATCH('Cash Flows - Outlier'!BS$2,Inputs!$L$15:$L$25))/12),0)</f>
        <v>0</v>
      </c>
      <c r="BT35" s="383" t="n">
        <f aca="false">IFERROR(BS35*(1+INDEX(Inputs!$P$15:$P$25,MATCH('Cash Flows - Outlier'!BT$2,Inputs!$L$15:$L$25))/12),0)</f>
        <v>0</v>
      </c>
      <c r="BU35" s="383" t="n">
        <f aca="false">IFERROR(BT35*(1+INDEX(Inputs!$P$15:$P$25,MATCH('Cash Flows - Outlier'!BU$2,Inputs!$L$15:$L$25))/12),0)</f>
        <v>0</v>
      </c>
      <c r="BV35" s="383" t="n">
        <f aca="false">IFERROR(BU35*(1+INDEX(Inputs!$P$15:$P$25,MATCH('Cash Flows - Outlier'!BV$2,Inputs!$L$15:$L$25))/12),0)</f>
        <v>0</v>
      </c>
      <c r="BW35" s="383" t="n">
        <f aca="false">IFERROR(BV35*(1+INDEX(Inputs!$P$15:$P$25,MATCH('Cash Flows - Outlier'!BW$2,Inputs!$L$15:$L$25))/12),0)</f>
        <v>0</v>
      </c>
      <c r="BX35" s="383" t="n">
        <f aca="false">IFERROR(BW35*(1+INDEX(Inputs!$P$15:$P$25,MATCH('Cash Flows - Outlier'!BX$2,Inputs!$L$15:$L$25))/12),0)</f>
        <v>0</v>
      </c>
      <c r="BY35" s="383" t="n">
        <f aca="false">IFERROR(BX35*(1+INDEX(Inputs!$P$15:$P$25,MATCH('Cash Flows - Outlier'!BY$2,Inputs!$L$15:$L$25))/12),0)</f>
        <v>0</v>
      </c>
      <c r="BZ35" s="383" t="n">
        <f aca="false">IFERROR(BY35*(1+INDEX(Inputs!$P$15:$P$25,MATCH('Cash Flows - Outlier'!BZ$2,Inputs!$L$15:$L$25))/12),0)</f>
        <v>0</v>
      </c>
      <c r="CA35" s="383" t="n">
        <f aca="false">IFERROR(BZ35*(1+INDEX(Inputs!$P$15:$P$25,MATCH('Cash Flows - Outlier'!CA$2,Inputs!$L$15:$L$25))/12),0)</f>
        <v>0</v>
      </c>
      <c r="CB35" s="383" t="n">
        <f aca="false">IFERROR(CA35*(1+INDEX(Inputs!$P$15:$P$25,MATCH('Cash Flows - Outlier'!CB$2,Inputs!$L$15:$L$25))/12),0)</f>
        <v>0</v>
      </c>
      <c r="CC35" s="383" t="n">
        <f aca="false">IFERROR(CB35*(1+INDEX(Inputs!$P$15:$P$25,MATCH('Cash Flows - Outlier'!CC$2,Inputs!$L$15:$L$25))/12),0)</f>
        <v>0</v>
      </c>
      <c r="CD35" s="383" t="n">
        <f aca="false">IFERROR(CC35*(1+INDEX(Inputs!$P$15:$P$25,MATCH('Cash Flows - Outlier'!CD$2,Inputs!$L$15:$L$25))/12),0)</f>
        <v>0</v>
      </c>
      <c r="CE35" s="383" t="n">
        <f aca="false">IFERROR(CD35*(1+INDEX(Inputs!$P$15:$P$25,MATCH('Cash Flows - Outlier'!CE$2,Inputs!$L$15:$L$25))/12),0)</f>
        <v>0</v>
      </c>
      <c r="CF35" s="383" t="n">
        <f aca="false">IFERROR(CE35*(1+INDEX(Inputs!$P$15:$P$25,MATCH('Cash Flows - Outlier'!CF$2,Inputs!$L$15:$L$25))/12),0)</f>
        <v>0</v>
      </c>
      <c r="CG35" s="383" t="n">
        <f aca="false">IFERROR(CF35*(1+INDEX(Inputs!$P$15:$P$25,MATCH('Cash Flows - Outlier'!CG$2,Inputs!$L$15:$L$25))/12),0)</f>
        <v>0</v>
      </c>
      <c r="CH35" s="383" t="n">
        <f aca="false">IFERROR(CG35*(1+INDEX(Inputs!$P$15:$P$25,MATCH('Cash Flows - Outlier'!CH$2,Inputs!$L$15:$L$25))/12),0)</f>
        <v>0</v>
      </c>
      <c r="CI35" s="383" t="n">
        <f aca="false">IFERROR(CH35*(1+INDEX(Inputs!$P$15:$P$25,MATCH('Cash Flows - Outlier'!CI$2,Inputs!$L$15:$L$25))/12),0)</f>
        <v>0</v>
      </c>
      <c r="CJ35" s="383" t="n">
        <f aca="false">IFERROR(CI35*(1+INDEX(Inputs!$P$15:$P$25,MATCH('Cash Flows - Outlier'!CJ$2,Inputs!$L$15:$L$25))/12),0)</f>
        <v>0</v>
      </c>
      <c r="CK35" s="383" t="n">
        <f aca="false">IFERROR(CJ35*(1+INDEX(Inputs!$P$15:$P$25,MATCH('Cash Flows - Outlier'!CK$2,Inputs!$L$15:$L$25))/12),0)</f>
        <v>0</v>
      </c>
      <c r="CL35" s="383" t="n">
        <f aca="false">IFERROR(CK35*(1+INDEX(Inputs!$P$15:$P$25,MATCH('Cash Flows - Outlier'!CL$2,Inputs!$L$15:$L$25))/12),0)</f>
        <v>0</v>
      </c>
      <c r="CM35" s="383" t="n">
        <f aca="false">IFERROR(CL35*(1+INDEX(Inputs!$P$15:$P$25,MATCH('Cash Flows - Outlier'!CM$2,Inputs!$L$15:$L$25))/12),0)</f>
        <v>0</v>
      </c>
      <c r="CN35" s="383" t="n">
        <f aca="false">IFERROR(CM35*(1+INDEX(Inputs!$P$15:$P$25,MATCH('Cash Flows - Outlier'!CN$2,Inputs!$L$15:$L$25))/12),0)</f>
        <v>0</v>
      </c>
      <c r="CO35" s="383" t="n">
        <f aca="false">IFERROR(CN35*(1+INDEX(Inputs!$P$15:$P$25,MATCH('Cash Flows - Outlier'!CO$2,Inputs!$L$15:$L$25))/12),0)</f>
        <v>0</v>
      </c>
      <c r="CP35" s="383" t="n">
        <f aca="false">IFERROR(CO35*(1+INDEX(Inputs!$P$15:$P$25,MATCH('Cash Flows - Outlier'!CP$2,Inputs!$L$15:$L$25))/12),0)</f>
        <v>0</v>
      </c>
      <c r="CQ35" s="383" t="n">
        <f aca="false">IFERROR(CP35*(1+INDEX(Inputs!$P$15:$P$25,MATCH('Cash Flows - Outlier'!CQ$2,Inputs!$L$15:$L$25))/12),0)</f>
        <v>0</v>
      </c>
      <c r="CR35" s="383" t="n">
        <f aca="false">IFERROR(CQ35*(1+INDEX(Inputs!$P$15:$P$25,MATCH('Cash Flows - Outlier'!CR$2,Inputs!$L$15:$L$25))/12),0)</f>
        <v>0</v>
      </c>
      <c r="CS35" s="383" t="n">
        <f aca="false">IFERROR(CR35*(1+INDEX(Inputs!$P$15:$P$25,MATCH('Cash Flows - Outlier'!CS$2,Inputs!$L$15:$L$25))/12),0)</f>
        <v>0</v>
      </c>
      <c r="CT35" s="383" t="n">
        <f aca="false">IFERROR(CS35*(1+INDEX(Inputs!$P$15:$P$25,MATCH('Cash Flows - Outlier'!CT$2,Inputs!$L$15:$L$25))/12),0)</f>
        <v>0</v>
      </c>
      <c r="CU35" s="383" t="n">
        <f aca="false">IFERROR(CT35*(1+INDEX(Inputs!$P$15:$P$25,MATCH('Cash Flows - Outlier'!CU$2,Inputs!$L$15:$L$25))/12),0)</f>
        <v>0</v>
      </c>
      <c r="CV35" s="383" t="n">
        <f aca="false">IFERROR(CU35*(1+INDEX(Inputs!$P$15:$P$25,MATCH('Cash Flows - Outlier'!CV$2,Inputs!$L$15:$L$25))/12),0)</f>
        <v>0</v>
      </c>
      <c r="CW35" s="383" t="n">
        <f aca="false">IFERROR(CV35*(1+INDEX(Inputs!$P$15:$P$25,MATCH('Cash Flows - Outlier'!CW$2,Inputs!$L$15:$L$25))/12),0)</f>
        <v>0</v>
      </c>
      <c r="CX35" s="383" t="n">
        <f aca="false">IFERROR(CW35*(1+INDEX(Inputs!$P$15:$P$25,MATCH('Cash Flows - Outlier'!CX$2,Inputs!$L$15:$L$25))/12),0)</f>
        <v>0</v>
      </c>
      <c r="CY35" s="383" t="n">
        <f aca="false">IFERROR(CX35*(1+INDEX(Inputs!$P$15:$P$25,MATCH('Cash Flows - Outlier'!CY$2,Inputs!$L$15:$L$25))/12),0)</f>
        <v>0</v>
      </c>
      <c r="CZ35" s="383" t="n">
        <f aca="false">IFERROR(CY35*(1+INDEX(Inputs!$P$15:$P$25,MATCH('Cash Flows - Outlier'!CZ$2,Inputs!$L$15:$L$25))/12),0)</f>
        <v>0</v>
      </c>
      <c r="DA35" s="383" t="n">
        <f aca="false">IFERROR(CZ35*(1+INDEX(Inputs!$P$15:$P$25,MATCH('Cash Flows - Outlier'!DA$2,Inputs!$L$15:$L$25))/12),0)</f>
        <v>0</v>
      </c>
      <c r="DB35" s="383" t="n">
        <f aca="false">IFERROR(DA35*(1+INDEX(Inputs!$P$15:$P$25,MATCH('Cash Flows - Outlier'!DB$2,Inputs!$L$15:$L$25))/12),0)</f>
        <v>0</v>
      </c>
      <c r="DC35" s="383" t="n">
        <f aca="false">IFERROR(DB35*(1+INDEX(Inputs!$P$15:$P$25,MATCH('Cash Flows - Outlier'!DC$2,Inputs!$L$15:$L$25))/12),0)</f>
        <v>0</v>
      </c>
      <c r="DD35" s="383" t="n">
        <f aca="false">IFERROR(DC35*(1+INDEX(Inputs!$P$15:$P$25,MATCH('Cash Flows - Outlier'!DD$2,Inputs!$L$15:$L$25))/12),0)</f>
        <v>0</v>
      </c>
      <c r="DE35" s="383" t="n">
        <f aca="false">IFERROR(DD35*(1+INDEX(Inputs!$P$15:$P$25,MATCH('Cash Flows - Outlier'!DE$2,Inputs!$L$15:$L$25))/12),0)</f>
        <v>0</v>
      </c>
      <c r="DF35" s="383" t="n">
        <f aca="false">IFERROR(DE35*(1+INDEX(Inputs!$P$15:$P$25,MATCH('Cash Flows - Outlier'!DF$2,Inputs!$L$15:$L$25))/12),0)</f>
        <v>0</v>
      </c>
      <c r="DG35" s="383" t="n">
        <f aca="false">IFERROR(DF35*(1+INDEX(Inputs!$P$15:$P$25,MATCH('Cash Flows - Outlier'!DG$2,Inputs!$L$15:$L$25))/12),0)</f>
        <v>0</v>
      </c>
      <c r="DH35" s="383" t="n">
        <f aca="false">IFERROR(DG35*(1+INDEX(Inputs!$P$15:$P$25,MATCH('Cash Flows - Outlier'!DH$2,Inputs!$L$15:$L$25))/12),0)</f>
        <v>0</v>
      </c>
      <c r="DI35" s="383" t="n">
        <f aca="false">IFERROR(DH35*(1+INDEX(Inputs!$P$15:$P$25,MATCH('Cash Flows - Outlier'!DI$2,Inputs!$L$15:$L$25))/12),0)</f>
        <v>0</v>
      </c>
      <c r="DJ35" s="383" t="n">
        <f aca="false">IFERROR(DI35*(1+INDEX(Inputs!$P$15:$P$25,MATCH('Cash Flows - Outlier'!DJ$2,Inputs!$L$15:$L$25))/12),0)</f>
        <v>0</v>
      </c>
      <c r="DK35" s="383" t="n">
        <f aca="false">IFERROR(DJ35*(1+INDEX(Inputs!$P$15:$P$25,MATCH('Cash Flows - Outlier'!DK$2,Inputs!$L$15:$L$25))/12),0)</f>
        <v>0</v>
      </c>
      <c r="DL35" s="383" t="n">
        <f aca="false">IFERROR(DK35*(1+INDEX(Inputs!$P$15:$P$25,MATCH('Cash Flows - Outlier'!DL$2,Inputs!$L$15:$L$25))/12),0)</f>
        <v>0</v>
      </c>
      <c r="DM35" s="383" t="n">
        <f aca="false">IFERROR(DL35*(1+INDEX(Inputs!$P$15:$P$25,MATCH('Cash Flows - Outlier'!DM$2,Inputs!$L$15:$L$25))/12),0)</f>
        <v>0</v>
      </c>
      <c r="DN35" s="383" t="n">
        <f aca="false">IFERROR(DM35*(1+INDEX(Inputs!$P$15:$P$25,MATCH('Cash Flows - Outlier'!DN$2,Inputs!$L$15:$L$25))/12),0)</f>
        <v>0</v>
      </c>
      <c r="DO35" s="383" t="n">
        <f aca="false">IFERROR(DN35*(1+INDEX(Inputs!$P$15:$P$25,MATCH('Cash Flows - Outlier'!DO$2,Inputs!$L$15:$L$25))/12),0)</f>
        <v>0</v>
      </c>
      <c r="DP35" s="383" t="n">
        <f aca="false">IFERROR(DO35*(1+INDEX(Inputs!$P$15:$P$25,MATCH('Cash Flows - Outlier'!DP$2,Inputs!$L$15:$L$25))/12),0)</f>
        <v>0</v>
      </c>
      <c r="DQ35" s="383" t="n">
        <f aca="false">IFERROR(DP35*(1+INDEX(Inputs!$P$15:$P$25,MATCH('Cash Flows - Outlier'!DQ$2,Inputs!$L$15:$L$25))/12),0)</f>
        <v>0</v>
      </c>
      <c r="DR35" s="383" t="n">
        <f aca="false">IFERROR(DQ35*(1+INDEX(Inputs!$P$15:$P$25,MATCH('Cash Flows - Outlier'!DR$2,Inputs!$L$15:$L$25))/12),0)</f>
        <v>0</v>
      </c>
      <c r="DS35" s="383" t="n">
        <f aca="false">IFERROR(DR35*(1+INDEX(Inputs!$P$15:$P$25,MATCH('Cash Flows - Outlier'!DS$2,Inputs!$L$15:$L$25))/12),0)</f>
        <v>0</v>
      </c>
      <c r="DT35" s="383" t="n">
        <f aca="false">IFERROR(DS35*(1+INDEX(Inputs!$P$15:$P$25,MATCH('Cash Flows - Outlier'!DT$2,Inputs!$L$15:$L$25))/12),0)</f>
        <v>0</v>
      </c>
      <c r="DU35" s="383" t="n">
        <f aca="false">IFERROR(DT35*(1+INDEX(Inputs!$P$15:$P$25,MATCH('Cash Flows - Outlier'!DU$2,Inputs!$L$15:$L$25))/12),0)</f>
        <v>0</v>
      </c>
      <c r="DV35" s="383" t="n">
        <f aca="false">IFERROR(DU35*(1+INDEX(Inputs!$P$15:$P$25,MATCH('Cash Flows - Outlier'!DV$2,Inputs!$L$15:$L$25))/12),0)</f>
        <v>0</v>
      </c>
      <c r="DW35" s="383" t="n">
        <f aca="false">IFERROR(DV35*(1+INDEX(Inputs!$P$15:$P$25,MATCH('Cash Flows - Outlier'!DW$2,Inputs!$L$15:$L$25))/12),0)</f>
        <v>0</v>
      </c>
      <c r="DX35" s="383" t="n">
        <f aca="false">IFERROR(DW35*(1+INDEX(Inputs!$P$15:$P$25,MATCH('Cash Flows - Outlier'!DX$2,Inputs!$L$15:$L$25))/12),0)</f>
        <v>0</v>
      </c>
      <c r="DY35" s="383" t="n">
        <f aca="false">IFERROR(DX35*(1+INDEX(Inputs!$P$15:$P$25,MATCH('Cash Flows - Outlier'!DY$2,Inputs!$L$15:$L$25))/12),0)</f>
        <v>0</v>
      </c>
      <c r="DZ35" s="383" t="n">
        <f aca="false">IFERROR(DY35*(1+INDEX(Inputs!$P$15:$P$25,MATCH('Cash Flows - Outlier'!DZ$2,Inputs!$L$15:$L$25))/12),0)</f>
        <v>0</v>
      </c>
      <c r="EA35" s="383" t="n">
        <f aca="false">IFERROR(DZ35*(1+INDEX(Inputs!$P$15:$P$25,MATCH('Cash Flows - Outlier'!EA$2,Inputs!$L$15:$L$25))/12),0)</f>
        <v>0</v>
      </c>
      <c r="EB35" s="383" t="n">
        <f aca="false">IFERROR(EA35*(1+INDEX(Inputs!$P$15:$P$25,MATCH('Cash Flows - Outlier'!EB$2,Inputs!$L$15:$L$25))/12),0)</f>
        <v>0</v>
      </c>
      <c r="EC35" s="383" t="n">
        <f aca="false">IFERROR(EB35*(1+INDEX(Inputs!$P$15:$P$25,MATCH('Cash Flows - Outlier'!EC$2,Inputs!$L$15:$L$25))/12),0)</f>
        <v>0</v>
      </c>
      <c r="ED35" s="383" t="n">
        <f aca="false">IFERROR(EC35*(1+INDEX(Inputs!$P$15:$P$25,MATCH('Cash Flows - Outlier'!ED$2,Inputs!$L$15:$L$25))/12),0)</f>
        <v>0</v>
      </c>
      <c r="EE35" s="383" t="n">
        <f aca="false">IFERROR(ED35*(1+INDEX(Inputs!$P$15:$P$25,MATCH('Cash Flows - Outlier'!EE$2,Inputs!$L$15:$L$25))/12),0)</f>
        <v>0</v>
      </c>
      <c r="EF35" s="383" t="n">
        <f aca="false">IFERROR(EE35*(1+INDEX(Inputs!$P$15:$P$25,MATCH('Cash Flows - Outlier'!EF$2,Inputs!$L$15:$L$25))/12),0)</f>
        <v>0</v>
      </c>
      <c r="EG35" s="383" t="n">
        <f aca="false">IFERROR(EF35*(1+INDEX(Inputs!$P$15:$P$25,MATCH('Cash Flows - Outlier'!EG$2,Inputs!$L$15:$L$25))/12),0)</f>
        <v>0</v>
      </c>
      <c r="EH35" s="383" t="n">
        <f aca="false">IFERROR(EG35*(1+INDEX(Inputs!$P$15:$P$25,MATCH('Cash Flows - Outlier'!EH$2,Inputs!$L$15:$L$25))/12),0)</f>
        <v>0</v>
      </c>
      <c r="EI35" s="383" t="n">
        <f aca="false">IFERROR(EH35*(1+INDEX(Inputs!$P$15:$P$25,MATCH('Cash Flows - Outlier'!EI$2,Inputs!$L$15:$L$25))/12),0)</f>
        <v>0</v>
      </c>
      <c r="EJ35" s="383" t="n">
        <f aca="false">IFERROR(EI35*(1+INDEX(Inputs!$P$15:$P$25,MATCH('Cash Flows - Outlier'!EJ$2,Inputs!$L$15:$L$25))/12),0)</f>
        <v>0</v>
      </c>
      <c r="EK35" s="383" t="n">
        <f aca="false">IFERROR(EJ35*(1+INDEX(Inputs!$P$15:$P$25,MATCH('Cash Flows - Outlier'!EK$2,Inputs!$L$15:$L$25))/12),0)</f>
        <v>0</v>
      </c>
      <c r="EL35" s="383" t="n">
        <f aca="false">IFERROR(EK35*(1+INDEX(Inputs!$P$15:$P$25,MATCH('Cash Flows - Outlier'!EL$2,Inputs!$L$15:$L$25))/12),0)</f>
        <v>0</v>
      </c>
      <c r="EM35" s="383" t="n">
        <f aca="false">IFERROR(EL35*(1+INDEX(Inputs!$P$15:$P$25,MATCH('Cash Flows - Outlier'!EM$2,Inputs!$L$15:$L$25))/12),0)</f>
        <v>0</v>
      </c>
      <c r="EN35" s="383" t="n">
        <f aca="false">IFERROR(EM35*(1+INDEX(Inputs!$P$15:$P$25,MATCH('Cash Flows - Outlier'!EN$2,Inputs!$L$15:$L$25))/12),0)</f>
        <v>0</v>
      </c>
      <c r="EO35" s="383" t="n">
        <f aca="false">IFERROR(EN35*(1+INDEX(Inputs!$P$15:$P$25,MATCH('Cash Flows - Outlier'!EO$2,Inputs!$L$15:$L$25))/12),0)</f>
        <v>0</v>
      </c>
      <c r="EP35" s="383" t="n">
        <f aca="false">IFERROR(EO35*(1+INDEX(Inputs!$P$15:$P$25,MATCH('Cash Flows - Outlier'!EP$2,Inputs!$L$15:$L$25))/12),0)</f>
        <v>0</v>
      </c>
      <c r="EQ35" s="383" t="n">
        <f aca="false">IFERROR(EP35*(1+INDEX(Inputs!$P$15:$P$25,MATCH('Cash Flows - Outlier'!EQ$2,Inputs!$L$15:$L$25))/12),0)</f>
        <v>0</v>
      </c>
      <c r="ER35" s="383" t="n">
        <f aca="false">IFERROR(EQ35*(1+INDEX(Inputs!$P$15:$P$25,MATCH('Cash Flows - Outlier'!ER$2,Inputs!$L$15:$L$25))/12),0)</f>
        <v>0</v>
      </c>
      <c r="ES35" s="383" t="n">
        <f aca="false">IFERROR(ER35*(1+INDEX(Inputs!$P$15:$P$25,MATCH('Cash Flows - Outlier'!ES$2,Inputs!$L$15:$L$25))/12),0)</f>
        <v>0</v>
      </c>
      <c r="ET35" s="383" t="n">
        <f aca="false">IFERROR(ES35*(1+INDEX(Inputs!$P$15:$P$25,MATCH('Cash Flows - Outlier'!ET$2,Inputs!$L$15:$L$25))/12),0)</f>
        <v>0</v>
      </c>
      <c r="EU35" s="383" t="n">
        <f aca="false">IFERROR(ET35*(1+INDEX(Inputs!$P$15:$P$25,MATCH('Cash Flows - Outlier'!EU$2,Inputs!$L$15:$L$25))/12),0)</f>
        <v>0</v>
      </c>
      <c r="EV35" s="383" t="n">
        <f aca="false">IFERROR(EU35*(1+INDEX(Inputs!$P$15:$P$25,MATCH('Cash Flows - Outlier'!EV$2,Inputs!$L$15:$L$25))/12),0)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0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Outlier'!V$2,Inputs!$L$15:$L$25))/12),0)</f>
        <v>0</v>
      </c>
      <c r="W36" s="383" t="n">
        <f aca="false">IFERROR(V36*(1+INDEX(Inputs!$P$15:$P$25,MATCH('Cash Flows - Outlier'!W$2,Inputs!$L$15:$L$25))/12),0)</f>
        <v>0</v>
      </c>
      <c r="X36" s="383" t="n">
        <f aca="false">IFERROR(W36*(1+INDEX(Inputs!$P$15:$P$25,MATCH('Cash Flows - Outlier'!X$2,Inputs!$L$15:$L$25))/12),0)</f>
        <v>0</v>
      </c>
      <c r="Y36" s="383" t="n">
        <f aca="false">IFERROR(X36*(1+INDEX(Inputs!$P$15:$P$25,MATCH('Cash Flows - Outlier'!Y$2,Inputs!$L$15:$L$25))/12),0)</f>
        <v>0</v>
      </c>
      <c r="Z36" s="383" t="n">
        <f aca="false">IFERROR(Y36*(1+INDEX(Inputs!$P$15:$P$25,MATCH('Cash Flows - Outlier'!Z$2,Inputs!$L$15:$L$25))/12),0)</f>
        <v>0</v>
      </c>
      <c r="AA36" s="383" t="n">
        <f aca="false">IFERROR(Z36*(1+INDEX(Inputs!$P$15:$P$25,MATCH('Cash Flows - Outlier'!AA$2,Inputs!$L$15:$L$25))/12),0)</f>
        <v>0</v>
      </c>
      <c r="AB36" s="383" t="n">
        <f aca="false">IFERROR(AA36*(1+INDEX(Inputs!$P$15:$P$25,MATCH('Cash Flows - Outlier'!AB$2,Inputs!$L$15:$L$25))/12),0)</f>
        <v>0</v>
      </c>
      <c r="AC36" s="383" t="n">
        <f aca="false">IFERROR(AB36*(1+INDEX(Inputs!$P$15:$P$25,MATCH('Cash Flows - Outlier'!AC$2,Inputs!$L$15:$L$25))/12),0)</f>
        <v>0</v>
      </c>
      <c r="AD36" s="383" t="n">
        <f aca="false">IFERROR(AC36*(1+INDEX(Inputs!$P$15:$P$25,MATCH('Cash Flows - Outlier'!AD$2,Inputs!$L$15:$L$25))/12),0)</f>
        <v>0</v>
      </c>
      <c r="AE36" s="383" t="n">
        <f aca="false">IFERROR(AD36*(1+INDEX(Inputs!$P$15:$P$25,MATCH('Cash Flows - Outlier'!AE$2,Inputs!$L$15:$L$25))/12),0)</f>
        <v>0</v>
      </c>
      <c r="AF36" s="383" t="n">
        <f aca="false">IFERROR(AE36*(1+INDEX(Inputs!$P$15:$P$25,MATCH('Cash Flows - Outlier'!AF$2,Inputs!$L$15:$L$25))/12),0)</f>
        <v>0</v>
      </c>
      <c r="AG36" s="383" t="n">
        <f aca="false">IFERROR(AF36*(1+INDEX(Inputs!$P$15:$P$25,MATCH('Cash Flows - Outlier'!AG$2,Inputs!$L$15:$L$25))/12),0)</f>
        <v>0</v>
      </c>
      <c r="AH36" s="383" t="n">
        <f aca="false">IFERROR(AG36*(1+INDEX(Inputs!$P$15:$P$25,MATCH('Cash Flows - Outlier'!AH$2,Inputs!$L$15:$L$25))/12),0)</f>
        <v>0</v>
      </c>
      <c r="AI36" s="383" t="n">
        <f aca="false">IFERROR(AH36*(1+INDEX(Inputs!$P$15:$P$25,MATCH('Cash Flows - Outlier'!AI$2,Inputs!$L$15:$L$25))/12),0)</f>
        <v>0</v>
      </c>
      <c r="AJ36" s="383" t="n">
        <f aca="false">IFERROR(AI36*(1+INDEX(Inputs!$P$15:$P$25,MATCH('Cash Flows - Outlier'!AJ$2,Inputs!$L$15:$L$25))/12),0)</f>
        <v>0</v>
      </c>
      <c r="AK36" s="383" t="n">
        <f aca="false">IFERROR(AJ36*(1+INDEX(Inputs!$P$15:$P$25,MATCH('Cash Flows - Outlier'!AK$2,Inputs!$L$15:$L$25))/12),0)</f>
        <v>0</v>
      </c>
      <c r="AL36" s="383" t="n">
        <f aca="false">IFERROR(AK36*(1+INDEX(Inputs!$P$15:$P$25,MATCH('Cash Flows - Outlier'!AL$2,Inputs!$L$15:$L$25))/12),0)</f>
        <v>0</v>
      </c>
      <c r="AM36" s="383" t="n">
        <f aca="false">IFERROR(AL36*(1+INDEX(Inputs!$P$15:$P$25,MATCH('Cash Flows - Outlier'!AM$2,Inputs!$L$15:$L$25))/12),0)</f>
        <v>0</v>
      </c>
      <c r="AN36" s="383" t="n">
        <f aca="false">IFERROR(AM36*(1+INDEX(Inputs!$P$15:$P$25,MATCH('Cash Flows - Outlier'!AN$2,Inputs!$L$15:$L$25))/12),0)</f>
        <v>0</v>
      </c>
      <c r="AO36" s="383" t="n">
        <f aca="false">IFERROR(AN36*(1+INDEX(Inputs!$P$15:$P$25,MATCH('Cash Flows - Outlier'!AO$2,Inputs!$L$15:$L$25))/12),0)</f>
        <v>0</v>
      </c>
      <c r="AP36" s="383" t="n">
        <f aca="false">IFERROR(AO36*(1+INDEX(Inputs!$P$15:$P$25,MATCH('Cash Flows - Outlier'!AP$2,Inputs!$L$15:$L$25))/12),0)</f>
        <v>0</v>
      </c>
      <c r="AQ36" s="383" t="n">
        <f aca="false">IFERROR(AP36*(1+INDEX(Inputs!$P$15:$P$25,MATCH('Cash Flows - Outlier'!AQ$2,Inputs!$L$15:$L$25))/12),0)</f>
        <v>0</v>
      </c>
      <c r="AR36" s="383" t="n">
        <f aca="false">IFERROR(AQ36*(1+INDEX(Inputs!$P$15:$P$25,MATCH('Cash Flows - Outlier'!AR$2,Inputs!$L$15:$L$25))/12),0)</f>
        <v>0</v>
      </c>
      <c r="AS36" s="383" t="n">
        <f aca="false">IFERROR(AR36*(1+INDEX(Inputs!$P$15:$P$25,MATCH('Cash Flows - Outlier'!AS$2,Inputs!$L$15:$L$25))/12),0)</f>
        <v>0</v>
      </c>
      <c r="AT36" s="383" t="n">
        <f aca="false">IFERROR(AS36*(1+INDEX(Inputs!$P$15:$P$25,MATCH('Cash Flows - Outlier'!AT$2,Inputs!$L$15:$L$25))/12),0)</f>
        <v>0</v>
      </c>
      <c r="AU36" s="383" t="n">
        <f aca="false">IFERROR(AT36*(1+INDEX(Inputs!$P$15:$P$25,MATCH('Cash Flows - Outlier'!AU$2,Inputs!$L$15:$L$25))/12),0)</f>
        <v>0</v>
      </c>
      <c r="AV36" s="383" t="n">
        <f aca="false">IFERROR(AU36*(1+INDEX(Inputs!$P$15:$P$25,MATCH('Cash Flows - Outlier'!AV$2,Inputs!$L$15:$L$25))/12),0)</f>
        <v>0</v>
      </c>
      <c r="AW36" s="383" t="n">
        <f aca="false">IFERROR(AV36*(1+INDEX(Inputs!$P$15:$P$25,MATCH('Cash Flows - Outlier'!AW$2,Inputs!$L$15:$L$25))/12),0)</f>
        <v>0</v>
      </c>
      <c r="AX36" s="383" t="n">
        <f aca="false">IFERROR(AW36*(1+INDEX(Inputs!$P$15:$P$25,MATCH('Cash Flows - Outlier'!AX$2,Inputs!$L$15:$L$25))/12),0)</f>
        <v>0</v>
      </c>
      <c r="AY36" s="383" t="n">
        <f aca="false">IFERROR(AX36*(1+INDEX(Inputs!$P$15:$P$25,MATCH('Cash Flows - Outlier'!AY$2,Inputs!$L$15:$L$25))/12),0)</f>
        <v>0</v>
      </c>
      <c r="AZ36" s="383" t="n">
        <f aca="false">IFERROR(AY36*(1+INDEX(Inputs!$P$15:$P$25,MATCH('Cash Flows - Outlier'!AZ$2,Inputs!$L$15:$L$25))/12),0)</f>
        <v>0</v>
      </c>
      <c r="BA36" s="383" t="n">
        <f aca="false">IFERROR(AZ36*(1+INDEX(Inputs!$P$15:$P$25,MATCH('Cash Flows - Outlier'!BA$2,Inputs!$L$15:$L$25))/12),0)</f>
        <v>0</v>
      </c>
      <c r="BB36" s="383" t="n">
        <f aca="false">IFERROR(BA36*(1+INDEX(Inputs!$P$15:$P$25,MATCH('Cash Flows - Outlier'!BB$2,Inputs!$L$15:$L$25))/12),0)</f>
        <v>0</v>
      </c>
      <c r="BC36" s="383" t="n">
        <f aca="false">IFERROR(BB36*(1+INDEX(Inputs!$P$15:$P$25,MATCH('Cash Flows - Outlier'!BC$2,Inputs!$L$15:$L$25))/12),0)</f>
        <v>0</v>
      </c>
      <c r="BD36" s="383" t="n">
        <f aca="false">IFERROR(BC36*(1+INDEX(Inputs!$P$15:$P$25,MATCH('Cash Flows - Outlier'!BD$2,Inputs!$L$15:$L$25))/12),0)</f>
        <v>0</v>
      </c>
      <c r="BE36" s="383" t="n">
        <f aca="false">IFERROR(BD36*(1+INDEX(Inputs!$P$15:$P$25,MATCH('Cash Flows - Outlier'!BE$2,Inputs!$L$15:$L$25))/12),0)</f>
        <v>0</v>
      </c>
      <c r="BF36" s="383" t="n">
        <f aca="false">IFERROR(BE36*(1+INDEX(Inputs!$P$15:$P$25,MATCH('Cash Flows - Outlier'!BF$2,Inputs!$L$15:$L$25))/12),0)</f>
        <v>0</v>
      </c>
      <c r="BG36" s="383" t="n">
        <f aca="false">IFERROR(BF36*(1+INDEX(Inputs!$P$15:$P$25,MATCH('Cash Flows - Outlier'!BG$2,Inputs!$L$15:$L$25))/12),0)</f>
        <v>0</v>
      </c>
      <c r="BH36" s="383" t="n">
        <f aca="false">IFERROR(BG36*(1+INDEX(Inputs!$P$15:$P$25,MATCH('Cash Flows - Outlier'!BH$2,Inputs!$L$15:$L$25))/12),0)</f>
        <v>0</v>
      </c>
      <c r="BI36" s="383" t="n">
        <f aca="false">IFERROR(BH36*(1+INDEX(Inputs!$P$15:$P$25,MATCH('Cash Flows - Outlier'!BI$2,Inputs!$L$15:$L$25))/12),0)</f>
        <v>0</v>
      </c>
      <c r="BJ36" s="383" t="n">
        <f aca="false">IFERROR(BI36*(1+INDEX(Inputs!$P$15:$P$25,MATCH('Cash Flows - Outlier'!BJ$2,Inputs!$L$15:$L$25))/12),0)</f>
        <v>0</v>
      </c>
      <c r="BK36" s="383" t="n">
        <f aca="false">IFERROR(BJ36*(1+INDEX(Inputs!$P$15:$P$25,MATCH('Cash Flows - Outlier'!BK$2,Inputs!$L$15:$L$25))/12),0)</f>
        <v>0</v>
      </c>
      <c r="BL36" s="383" t="n">
        <f aca="false">IFERROR(BK36*(1+INDEX(Inputs!$P$15:$P$25,MATCH('Cash Flows - Outlier'!BL$2,Inputs!$L$15:$L$25))/12),0)</f>
        <v>0</v>
      </c>
      <c r="BM36" s="383" t="n">
        <f aca="false">IFERROR(BL36*(1+INDEX(Inputs!$P$15:$P$25,MATCH('Cash Flows - Outlier'!BM$2,Inputs!$L$15:$L$25))/12),0)</f>
        <v>0</v>
      </c>
      <c r="BN36" s="383" t="n">
        <f aca="false">IFERROR(BM36*(1+INDEX(Inputs!$P$15:$P$25,MATCH('Cash Flows - Outlier'!BN$2,Inputs!$L$15:$L$25))/12),0)</f>
        <v>0</v>
      </c>
      <c r="BO36" s="383" t="n">
        <f aca="false">IFERROR(BN36*(1+INDEX(Inputs!$P$15:$P$25,MATCH('Cash Flows - Outlier'!BO$2,Inputs!$L$15:$L$25))/12),0)</f>
        <v>0</v>
      </c>
      <c r="BP36" s="383" t="n">
        <f aca="false">IFERROR(BO36*(1+INDEX(Inputs!$P$15:$P$25,MATCH('Cash Flows - Outlier'!BP$2,Inputs!$L$15:$L$25))/12),0)</f>
        <v>0</v>
      </c>
      <c r="BQ36" s="383" t="n">
        <f aca="false">IFERROR(BP36*(1+INDEX(Inputs!$P$15:$P$25,MATCH('Cash Flows - Outlier'!BQ$2,Inputs!$L$15:$L$25))/12),0)</f>
        <v>0</v>
      </c>
      <c r="BR36" s="383" t="n">
        <f aca="false">IFERROR(BQ36*(1+INDEX(Inputs!$P$15:$P$25,MATCH('Cash Flows - Outlier'!BR$2,Inputs!$L$15:$L$25))/12),0)</f>
        <v>0</v>
      </c>
      <c r="BS36" s="383" t="n">
        <f aca="false">IFERROR(BR36*(1+INDEX(Inputs!$P$15:$P$25,MATCH('Cash Flows - Outlier'!BS$2,Inputs!$L$15:$L$25))/12),0)</f>
        <v>0</v>
      </c>
      <c r="BT36" s="383" t="n">
        <f aca="false">IFERROR(BS36*(1+INDEX(Inputs!$P$15:$P$25,MATCH('Cash Flows - Outlier'!BT$2,Inputs!$L$15:$L$25))/12),0)</f>
        <v>0</v>
      </c>
      <c r="BU36" s="383" t="n">
        <f aca="false">IFERROR(BT36*(1+INDEX(Inputs!$P$15:$P$25,MATCH('Cash Flows - Outlier'!BU$2,Inputs!$L$15:$L$25))/12),0)</f>
        <v>0</v>
      </c>
      <c r="BV36" s="383" t="n">
        <f aca="false">IFERROR(BU36*(1+INDEX(Inputs!$P$15:$P$25,MATCH('Cash Flows - Outlier'!BV$2,Inputs!$L$15:$L$25))/12),0)</f>
        <v>0</v>
      </c>
      <c r="BW36" s="383" t="n">
        <f aca="false">IFERROR(BV36*(1+INDEX(Inputs!$P$15:$P$25,MATCH('Cash Flows - Outlier'!BW$2,Inputs!$L$15:$L$25))/12),0)</f>
        <v>0</v>
      </c>
      <c r="BX36" s="383" t="n">
        <f aca="false">IFERROR(BW36*(1+INDEX(Inputs!$P$15:$P$25,MATCH('Cash Flows - Outlier'!BX$2,Inputs!$L$15:$L$25))/12),0)</f>
        <v>0</v>
      </c>
      <c r="BY36" s="383" t="n">
        <f aca="false">IFERROR(BX36*(1+INDEX(Inputs!$P$15:$P$25,MATCH('Cash Flows - Outlier'!BY$2,Inputs!$L$15:$L$25))/12),0)</f>
        <v>0</v>
      </c>
      <c r="BZ36" s="383" t="n">
        <f aca="false">IFERROR(BY36*(1+INDEX(Inputs!$P$15:$P$25,MATCH('Cash Flows - Outlier'!BZ$2,Inputs!$L$15:$L$25))/12),0)</f>
        <v>0</v>
      </c>
      <c r="CA36" s="383" t="n">
        <f aca="false">IFERROR(BZ36*(1+INDEX(Inputs!$P$15:$P$25,MATCH('Cash Flows - Outlier'!CA$2,Inputs!$L$15:$L$25))/12),0)</f>
        <v>0</v>
      </c>
      <c r="CB36" s="383" t="n">
        <f aca="false">IFERROR(CA36*(1+INDEX(Inputs!$P$15:$P$25,MATCH('Cash Flows - Outlier'!CB$2,Inputs!$L$15:$L$25))/12),0)</f>
        <v>0</v>
      </c>
      <c r="CC36" s="383" t="n">
        <f aca="false">IFERROR(CB36*(1+INDEX(Inputs!$P$15:$P$25,MATCH('Cash Flows - Outlier'!CC$2,Inputs!$L$15:$L$25))/12),0)</f>
        <v>0</v>
      </c>
      <c r="CD36" s="383" t="n">
        <f aca="false">IFERROR(CC36*(1+INDEX(Inputs!$P$15:$P$25,MATCH('Cash Flows - Outlier'!CD$2,Inputs!$L$15:$L$25))/12),0)</f>
        <v>0</v>
      </c>
      <c r="CE36" s="383" t="n">
        <f aca="false">IFERROR(CD36*(1+INDEX(Inputs!$P$15:$P$25,MATCH('Cash Flows - Outlier'!CE$2,Inputs!$L$15:$L$25))/12),0)</f>
        <v>0</v>
      </c>
      <c r="CF36" s="383" t="n">
        <f aca="false">IFERROR(CE36*(1+INDEX(Inputs!$P$15:$P$25,MATCH('Cash Flows - Outlier'!CF$2,Inputs!$L$15:$L$25))/12),0)</f>
        <v>0</v>
      </c>
      <c r="CG36" s="383" t="n">
        <f aca="false">IFERROR(CF36*(1+INDEX(Inputs!$P$15:$P$25,MATCH('Cash Flows - Outlier'!CG$2,Inputs!$L$15:$L$25))/12),0)</f>
        <v>0</v>
      </c>
      <c r="CH36" s="383" t="n">
        <f aca="false">IFERROR(CG36*(1+INDEX(Inputs!$P$15:$P$25,MATCH('Cash Flows - Outlier'!CH$2,Inputs!$L$15:$L$25))/12),0)</f>
        <v>0</v>
      </c>
      <c r="CI36" s="383" t="n">
        <f aca="false">IFERROR(CH36*(1+INDEX(Inputs!$P$15:$P$25,MATCH('Cash Flows - Outlier'!CI$2,Inputs!$L$15:$L$25))/12),0)</f>
        <v>0</v>
      </c>
      <c r="CJ36" s="383" t="n">
        <f aca="false">IFERROR(CI36*(1+INDEX(Inputs!$P$15:$P$25,MATCH('Cash Flows - Outlier'!CJ$2,Inputs!$L$15:$L$25))/12),0)</f>
        <v>0</v>
      </c>
      <c r="CK36" s="383" t="n">
        <f aca="false">IFERROR(CJ36*(1+INDEX(Inputs!$P$15:$P$25,MATCH('Cash Flows - Outlier'!CK$2,Inputs!$L$15:$L$25))/12),0)</f>
        <v>0</v>
      </c>
      <c r="CL36" s="383" t="n">
        <f aca="false">IFERROR(CK36*(1+INDEX(Inputs!$P$15:$P$25,MATCH('Cash Flows - Outlier'!CL$2,Inputs!$L$15:$L$25))/12),0)</f>
        <v>0</v>
      </c>
      <c r="CM36" s="383" t="n">
        <f aca="false">IFERROR(CL36*(1+INDEX(Inputs!$P$15:$P$25,MATCH('Cash Flows - Outlier'!CM$2,Inputs!$L$15:$L$25))/12),0)</f>
        <v>0</v>
      </c>
      <c r="CN36" s="383" t="n">
        <f aca="false">IFERROR(CM36*(1+INDEX(Inputs!$P$15:$P$25,MATCH('Cash Flows - Outlier'!CN$2,Inputs!$L$15:$L$25))/12),0)</f>
        <v>0</v>
      </c>
      <c r="CO36" s="383" t="n">
        <f aca="false">IFERROR(CN36*(1+INDEX(Inputs!$P$15:$P$25,MATCH('Cash Flows - Outlier'!CO$2,Inputs!$L$15:$L$25))/12),0)</f>
        <v>0</v>
      </c>
      <c r="CP36" s="383" t="n">
        <f aca="false">IFERROR(CO36*(1+INDEX(Inputs!$P$15:$P$25,MATCH('Cash Flows - Outlier'!CP$2,Inputs!$L$15:$L$25))/12),0)</f>
        <v>0</v>
      </c>
      <c r="CQ36" s="383" t="n">
        <f aca="false">IFERROR(CP36*(1+INDEX(Inputs!$P$15:$P$25,MATCH('Cash Flows - Outlier'!CQ$2,Inputs!$L$15:$L$25))/12),0)</f>
        <v>0</v>
      </c>
      <c r="CR36" s="383" t="n">
        <f aca="false">IFERROR(CQ36*(1+INDEX(Inputs!$P$15:$P$25,MATCH('Cash Flows - Outlier'!CR$2,Inputs!$L$15:$L$25))/12),0)</f>
        <v>0</v>
      </c>
      <c r="CS36" s="383" t="n">
        <f aca="false">IFERROR(CR36*(1+INDEX(Inputs!$P$15:$P$25,MATCH('Cash Flows - Outlier'!CS$2,Inputs!$L$15:$L$25))/12),0)</f>
        <v>0</v>
      </c>
      <c r="CT36" s="383" t="n">
        <f aca="false">IFERROR(CS36*(1+INDEX(Inputs!$P$15:$P$25,MATCH('Cash Flows - Outlier'!CT$2,Inputs!$L$15:$L$25))/12),0)</f>
        <v>0</v>
      </c>
      <c r="CU36" s="383" t="n">
        <f aca="false">IFERROR(CT36*(1+INDEX(Inputs!$P$15:$P$25,MATCH('Cash Flows - Outlier'!CU$2,Inputs!$L$15:$L$25))/12),0)</f>
        <v>0</v>
      </c>
      <c r="CV36" s="383" t="n">
        <f aca="false">IFERROR(CU36*(1+INDEX(Inputs!$P$15:$P$25,MATCH('Cash Flows - Outlier'!CV$2,Inputs!$L$15:$L$25))/12),0)</f>
        <v>0</v>
      </c>
      <c r="CW36" s="383" t="n">
        <f aca="false">IFERROR(CV36*(1+INDEX(Inputs!$P$15:$P$25,MATCH('Cash Flows - Outlier'!CW$2,Inputs!$L$15:$L$25))/12),0)</f>
        <v>0</v>
      </c>
      <c r="CX36" s="383" t="n">
        <f aca="false">IFERROR(CW36*(1+INDEX(Inputs!$P$15:$P$25,MATCH('Cash Flows - Outlier'!CX$2,Inputs!$L$15:$L$25))/12),0)</f>
        <v>0</v>
      </c>
      <c r="CY36" s="383" t="n">
        <f aca="false">IFERROR(CX36*(1+INDEX(Inputs!$P$15:$P$25,MATCH('Cash Flows - Outlier'!CY$2,Inputs!$L$15:$L$25))/12),0)</f>
        <v>0</v>
      </c>
      <c r="CZ36" s="383" t="n">
        <f aca="false">IFERROR(CY36*(1+INDEX(Inputs!$P$15:$P$25,MATCH('Cash Flows - Outlier'!CZ$2,Inputs!$L$15:$L$25))/12),0)</f>
        <v>0</v>
      </c>
      <c r="DA36" s="383" t="n">
        <f aca="false">IFERROR(CZ36*(1+INDEX(Inputs!$P$15:$P$25,MATCH('Cash Flows - Outlier'!DA$2,Inputs!$L$15:$L$25))/12),0)</f>
        <v>0</v>
      </c>
      <c r="DB36" s="383" t="n">
        <f aca="false">IFERROR(DA36*(1+INDEX(Inputs!$P$15:$P$25,MATCH('Cash Flows - Outlier'!DB$2,Inputs!$L$15:$L$25))/12),0)</f>
        <v>0</v>
      </c>
      <c r="DC36" s="383" t="n">
        <f aca="false">IFERROR(DB36*(1+INDEX(Inputs!$P$15:$P$25,MATCH('Cash Flows - Outlier'!DC$2,Inputs!$L$15:$L$25))/12),0)</f>
        <v>0</v>
      </c>
      <c r="DD36" s="383" t="n">
        <f aca="false">IFERROR(DC36*(1+INDEX(Inputs!$P$15:$P$25,MATCH('Cash Flows - Outlier'!DD$2,Inputs!$L$15:$L$25))/12),0)</f>
        <v>0</v>
      </c>
      <c r="DE36" s="383" t="n">
        <f aca="false">IFERROR(DD36*(1+INDEX(Inputs!$P$15:$P$25,MATCH('Cash Flows - Outlier'!DE$2,Inputs!$L$15:$L$25))/12),0)</f>
        <v>0</v>
      </c>
      <c r="DF36" s="383" t="n">
        <f aca="false">IFERROR(DE36*(1+INDEX(Inputs!$P$15:$P$25,MATCH('Cash Flows - Outlier'!DF$2,Inputs!$L$15:$L$25))/12),0)</f>
        <v>0</v>
      </c>
      <c r="DG36" s="383" t="n">
        <f aca="false">IFERROR(DF36*(1+INDEX(Inputs!$P$15:$P$25,MATCH('Cash Flows - Outlier'!DG$2,Inputs!$L$15:$L$25))/12),0)</f>
        <v>0</v>
      </c>
      <c r="DH36" s="383" t="n">
        <f aca="false">IFERROR(DG36*(1+INDEX(Inputs!$P$15:$P$25,MATCH('Cash Flows - Outlier'!DH$2,Inputs!$L$15:$L$25))/12),0)</f>
        <v>0</v>
      </c>
      <c r="DI36" s="383" t="n">
        <f aca="false">IFERROR(DH36*(1+INDEX(Inputs!$P$15:$P$25,MATCH('Cash Flows - Outlier'!DI$2,Inputs!$L$15:$L$25))/12),0)</f>
        <v>0</v>
      </c>
      <c r="DJ36" s="383" t="n">
        <f aca="false">IFERROR(DI36*(1+INDEX(Inputs!$P$15:$P$25,MATCH('Cash Flows - Outlier'!DJ$2,Inputs!$L$15:$L$25))/12),0)</f>
        <v>0</v>
      </c>
      <c r="DK36" s="383" t="n">
        <f aca="false">IFERROR(DJ36*(1+INDEX(Inputs!$P$15:$P$25,MATCH('Cash Flows - Outlier'!DK$2,Inputs!$L$15:$L$25))/12),0)</f>
        <v>0</v>
      </c>
      <c r="DL36" s="383" t="n">
        <f aca="false">IFERROR(DK36*(1+INDEX(Inputs!$P$15:$P$25,MATCH('Cash Flows - Outlier'!DL$2,Inputs!$L$15:$L$25))/12),0)</f>
        <v>0</v>
      </c>
      <c r="DM36" s="383" t="n">
        <f aca="false">IFERROR(DL36*(1+INDEX(Inputs!$P$15:$P$25,MATCH('Cash Flows - Outlier'!DM$2,Inputs!$L$15:$L$25))/12),0)</f>
        <v>0</v>
      </c>
      <c r="DN36" s="383" t="n">
        <f aca="false">IFERROR(DM36*(1+INDEX(Inputs!$P$15:$P$25,MATCH('Cash Flows - Outlier'!DN$2,Inputs!$L$15:$L$25))/12),0)</f>
        <v>0</v>
      </c>
      <c r="DO36" s="383" t="n">
        <f aca="false">IFERROR(DN36*(1+INDEX(Inputs!$P$15:$P$25,MATCH('Cash Flows - Outlier'!DO$2,Inputs!$L$15:$L$25))/12),0)</f>
        <v>0</v>
      </c>
      <c r="DP36" s="383" t="n">
        <f aca="false">IFERROR(DO36*(1+INDEX(Inputs!$P$15:$P$25,MATCH('Cash Flows - Outlier'!DP$2,Inputs!$L$15:$L$25))/12),0)</f>
        <v>0</v>
      </c>
      <c r="DQ36" s="383" t="n">
        <f aca="false">IFERROR(DP36*(1+INDEX(Inputs!$P$15:$P$25,MATCH('Cash Flows - Outlier'!DQ$2,Inputs!$L$15:$L$25))/12),0)</f>
        <v>0</v>
      </c>
      <c r="DR36" s="383" t="n">
        <f aca="false">IFERROR(DQ36*(1+INDEX(Inputs!$P$15:$P$25,MATCH('Cash Flows - Outlier'!DR$2,Inputs!$L$15:$L$25))/12),0)</f>
        <v>0</v>
      </c>
      <c r="DS36" s="383" t="n">
        <f aca="false">IFERROR(DR36*(1+INDEX(Inputs!$P$15:$P$25,MATCH('Cash Flows - Outlier'!DS$2,Inputs!$L$15:$L$25))/12),0)</f>
        <v>0</v>
      </c>
      <c r="DT36" s="383" t="n">
        <f aca="false">IFERROR(DS36*(1+INDEX(Inputs!$P$15:$P$25,MATCH('Cash Flows - Outlier'!DT$2,Inputs!$L$15:$L$25))/12),0)</f>
        <v>0</v>
      </c>
      <c r="DU36" s="383" t="n">
        <f aca="false">IFERROR(DT36*(1+INDEX(Inputs!$P$15:$P$25,MATCH('Cash Flows - Outlier'!DU$2,Inputs!$L$15:$L$25))/12),0)</f>
        <v>0</v>
      </c>
      <c r="DV36" s="383" t="n">
        <f aca="false">IFERROR(DU36*(1+INDEX(Inputs!$P$15:$P$25,MATCH('Cash Flows - Outlier'!DV$2,Inputs!$L$15:$L$25))/12),0)</f>
        <v>0</v>
      </c>
      <c r="DW36" s="383" t="n">
        <f aca="false">IFERROR(DV36*(1+INDEX(Inputs!$P$15:$P$25,MATCH('Cash Flows - Outlier'!DW$2,Inputs!$L$15:$L$25))/12),0)</f>
        <v>0</v>
      </c>
      <c r="DX36" s="383" t="n">
        <f aca="false">IFERROR(DW36*(1+INDEX(Inputs!$P$15:$P$25,MATCH('Cash Flows - Outlier'!DX$2,Inputs!$L$15:$L$25))/12),0)</f>
        <v>0</v>
      </c>
      <c r="DY36" s="383" t="n">
        <f aca="false">IFERROR(DX36*(1+INDEX(Inputs!$P$15:$P$25,MATCH('Cash Flows - Outlier'!DY$2,Inputs!$L$15:$L$25))/12),0)</f>
        <v>0</v>
      </c>
      <c r="DZ36" s="383" t="n">
        <f aca="false">IFERROR(DY36*(1+INDEX(Inputs!$P$15:$P$25,MATCH('Cash Flows - Outlier'!DZ$2,Inputs!$L$15:$L$25))/12),0)</f>
        <v>0</v>
      </c>
      <c r="EA36" s="383" t="n">
        <f aca="false">IFERROR(DZ36*(1+INDEX(Inputs!$P$15:$P$25,MATCH('Cash Flows - Outlier'!EA$2,Inputs!$L$15:$L$25))/12),0)</f>
        <v>0</v>
      </c>
      <c r="EB36" s="383" t="n">
        <f aca="false">IFERROR(EA36*(1+INDEX(Inputs!$P$15:$P$25,MATCH('Cash Flows - Outlier'!EB$2,Inputs!$L$15:$L$25))/12),0)</f>
        <v>0</v>
      </c>
      <c r="EC36" s="383" t="n">
        <f aca="false">IFERROR(EB36*(1+INDEX(Inputs!$P$15:$P$25,MATCH('Cash Flows - Outlier'!EC$2,Inputs!$L$15:$L$25))/12),0)</f>
        <v>0</v>
      </c>
      <c r="ED36" s="383" t="n">
        <f aca="false">IFERROR(EC36*(1+INDEX(Inputs!$P$15:$P$25,MATCH('Cash Flows - Outlier'!ED$2,Inputs!$L$15:$L$25))/12),0)</f>
        <v>0</v>
      </c>
      <c r="EE36" s="383" t="n">
        <f aca="false">IFERROR(ED36*(1+INDEX(Inputs!$P$15:$P$25,MATCH('Cash Flows - Outlier'!EE$2,Inputs!$L$15:$L$25))/12),0)</f>
        <v>0</v>
      </c>
      <c r="EF36" s="383" t="n">
        <f aca="false">IFERROR(EE36*(1+INDEX(Inputs!$P$15:$P$25,MATCH('Cash Flows - Outlier'!EF$2,Inputs!$L$15:$L$25))/12),0)</f>
        <v>0</v>
      </c>
      <c r="EG36" s="383" t="n">
        <f aca="false">IFERROR(EF36*(1+INDEX(Inputs!$P$15:$P$25,MATCH('Cash Flows - Outlier'!EG$2,Inputs!$L$15:$L$25))/12),0)</f>
        <v>0</v>
      </c>
      <c r="EH36" s="383" t="n">
        <f aca="false">IFERROR(EG36*(1+INDEX(Inputs!$P$15:$P$25,MATCH('Cash Flows - Outlier'!EH$2,Inputs!$L$15:$L$25))/12),0)</f>
        <v>0</v>
      </c>
      <c r="EI36" s="383" t="n">
        <f aca="false">IFERROR(EH36*(1+INDEX(Inputs!$P$15:$P$25,MATCH('Cash Flows - Outlier'!EI$2,Inputs!$L$15:$L$25))/12),0)</f>
        <v>0</v>
      </c>
      <c r="EJ36" s="383" t="n">
        <f aca="false">IFERROR(EI36*(1+INDEX(Inputs!$P$15:$P$25,MATCH('Cash Flows - Outlier'!EJ$2,Inputs!$L$15:$L$25))/12),0)</f>
        <v>0</v>
      </c>
      <c r="EK36" s="383" t="n">
        <f aca="false">IFERROR(EJ36*(1+INDEX(Inputs!$P$15:$P$25,MATCH('Cash Flows - Outlier'!EK$2,Inputs!$L$15:$L$25))/12),0)</f>
        <v>0</v>
      </c>
      <c r="EL36" s="383" t="n">
        <f aca="false">IFERROR(EK36*(1+INDEX(Inputs!$P$15:$P$25,MATCH('Cash Flows - Outlier'!EL$2,Inputs!$L$15:$L$25))/12),0)</f>
        <v>0</v>
      </c>
      <c r="EM36" s="383" t="n">
        <f aca="false">IFERROR(EL36*(1+INDEX(Inputs!$P$15:$P$25,MATCH('Cash Flows - Outlier'!EM$2,Inputs!$L$15:$L$25))/12),0)</f>
        <v>0</v>
      </c>
      <c r="EN36" s="383" t="n">
        <f aca="false">IFERROR(EM36*(1+INDEX(Inputs!$P$15:$P$25,MATCH('Cash Flows - Outlier'!EN$2,Inputs!$L$15:$L$25))/12),0)</f>
        <v>0</v>
      </c>
      <c r="EO36" s="383" t="n">
        <f aca="false">IFERROR(EN36*(1+INDEX(Inputs!$P$15:$P$25,MATCH('Cash Flows - Outlier'!EO$2,Inputs!$L$15:$L$25))/12),0)</f>
        <v>0</v>
      </c>
      <c r="EP36" s="383" t="n">
        <f aca="false">IFERROR(EO36*(1+INDEX(Inputs!$P$15:$P$25,MATCH('Cash Flows - Outlier'!EP$2,Inputs!$L$15:$L$25))/12),0)</f>
        <v>0</v>
      </c>
      <c r="EQ36" s="383" t="n">
        <f aca="false">IFERROR(EP36*(1+INDEX(Inputs!$P$15:$P$25,MATCH('Cash Flows - Outlier'!EQ$2,Inputs!$L$15:$L$25))/12),0)</f>
        <v>0</v>
      </c>
      <c r="ER36" s="383" t="n">
        <f aca="false">IFERROR(EQ36*(1+INDEX(Inputs!$P$15:$P$25,MATCH('Cash Flows - Outlier'!ER$2,Inputs!$L$15:$L$25))/12),0)</f>
        <v>0</v>
      </c>
      <c r="ES36" s="383" t="n">
        <f aca="false">IFERROR(ER36*(1+INDEX(Inputs!$P$15:$P$25,MATCH('Cash Flows - Outlier'!ES$2,Inputs!$L$15:$L$25))/12),0)</f>
        <v>0</v>
      </c>
      <c r="ET36" s="383" t="n">
        <f aca="false">IFERROR(ES36*(1+INDEX(Inputs!$P$15:$P$25,MATCH('Cash Flows - Outlier'!ET$2,Inputs!$L$15:$L$25))/12),0)</f>
        <v>0</v>
      </c>
      <c r="EU36" s="383" t="n">
        <f aca="false">IFERROR(ET36*(1+INDEX(Inputs!$P$15:$P$25,MATCH('Cash Flows - Outlier'!EU$2,Inputs!$L$15:$L$25))/12),0)</f>
        <v>0</v>
      </c>
      <c r="EV36" s="383" t="n">
        <f aca="false">IFERROR(EU36*(1+INDEX(Inputs!$P$15:$P$25,MATCH('Cash Flows - Outlier'!EV$2,Inputs!$L$15:$L$25))/12),0)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e">
        <f aca="false">Inputs!J39</f>
        <v>#DIV/0!</v>
      </c>
      <c r="G37" s="383" t="e">
        <f aca="false">SUMIFS($U37:$EW37,$U$2:$EW$2,G$2)</f>
        <v>#DIV/0!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e">
        <f aca="false">(Inputs!$J39*Units)/12</f>
        <v>#DIV/0!</v>
      </c>
      <c r="V37" s="383" t="n">
        <f aca="false">IFERROR(U37*(1+INDEX(Inputs!$P$15:$P$25,MATCH('Cash Flows - Outlier'!V$2,Inputs!$L$15:$L$25))/12),0)</f>
        <v>0</v>
      </c>
      <c r="W37" s="383" t="n">
        <f aca="false">IFERROR(V37*(1+INDEX(Inputs!$P$15:$P$25,MATCH('Cash Flows - Outlier'!W$2,Inputs!$L$15:$L$25))/12),0)</f>
        <v>0</v>
      </c>
      <c r="X37" s="383" t="n">
        <f aca="false">IFERROR(W37*(1+INDEX(Inputs!$P$15:$P$25,MATCH('Cash Flows - Outlier'!X$2,Inputs!$L$15:$L$25))/12),0)</f>
        <v>0</v>
      </c>
      <c r="Y37" s="383" t="n">
        <f aca="false">IFERROR(X37*(1+INDEX(Inputs!$P$15:$P$25,MATCH('Cash Flows - Outlier'!Y$2,Inputs!$L$15:$L$25))/12),0)</f>
        <v>0</v>
      </c>
      <c r="Z37" s="383" t="n">
        <f aca="false">IFERROR(Y37*(1+INDEX(Inputs!$P$15:$P$25,MATCH('Cash Flows - Outlier'!Z$2,Inputs!$L$15:$L$25))/12),0)</f>
        <v>0</v>
      </c>
      <c r="AA37" s="383" t="n">
        <f aca="false">IFERROR(Z37*(1+INDEX(Inputs!$P$15:$P$25,MATCH('Cash Flows - Outlier'!AA$2,Inputs!$L$15:$L$25))/12),0)</f>
        <v>0</v>
      </c>
      <c r="AB37" s="383" t="n">
        <f aca="false">IFERROR(AA37*(1+INDEX(Inputs!$P$15:$P$25,MATCH('Cash Flows - Outlier'!AB$2,Inputs!$L$15:$L$25))/12),0)</f>
        <v>0</v>
      </c>
      <c r="AC37" s="383" t="n">
        <f aca="false">IFERROR(AB37*(1+INDEX(Inputs!$P$15:$P$25,MATCH('Cash Flows - Outlier'!AC$2,Inputs!$L$15:$L$25))/12),0)</f>
        <v>0</v>
      </c>
      <c r="AD37" s="383" t="n">
        <f aca="false">IFERROR(AC37*(1+INDEX(Inputs!$P$15:$P$25,MATCH('Cash Flows - Outlier'!AD$2,Inputs!$L$15:$L$25))/12),0)</f>
        <v>0</v>
      </c>
      <c r="AE37" s="383" t="n">
        <f aca="false">IFERROR(AD37*(1+INDEX(Inputs!$P$15:$P$25,MATCH('Cash Flows - Outlier'!AE$2,Inputs!$L$15:$L$25))/12),0)</f>
        <v>0</v>
      </c>
      <c r="AF37" s="383" t="n">
        <f aca="false">IFERROR(AE37*(1+INDEX(Inputs!$P$15:$P$25,MATCH('Cash Flows - Outlier'!AF$2,Inputs!$L$15:$L$25))/12),0)</f>
        <v>0</v>
      </c>
      <c r="AG37" s="383" t="n">
        <f aca="false">IFERROR(AF37*(1+INDEX(Inputs!$P$15:$P$25,MATCH('Cash Flows - Outlier'!AG$2,Inputs!$L$15:$L$25))/12),0)</f>
        <v>0</v>
      </c>
      <c r="AH37" s="383" t="n">
        <f aca="false">IFERROR(AG37*(1+INDEX(Inputs!$P$15:$P$25,MATCH('Cash Flows - Outlier'!AH$2,Inputs!$L$15:$L$25))/12),0)</f>
        <v>0</v>
      </c>
      <c r="AI37" s="383" t="n">
        <f aca="false">IFERROR(AH37*(1+INDEX(Inputs!$P$15:$P$25,MATCH('Cash Flows - Outlier'!AI$2,Inputs!$L$15:$L$25))/12),0)</f>
        <v>0</v>
      </c>
      <c r="AJ37" s="383" t="n">
        <f aca="false">IFERROR(AI37*(1+INDEX(Inputs!$P$15:$P$25,MATCH('Cash Flows - Outlier'!AJ$2,Inputs!$L$15:$L$25))/12),0)</f>
        <v>0</v>
      </c>
      <c r="AK37" s="383" t="n">
        <f aca="false">IFERROR(AJ37*(1+INDEX(Inputs!$P$15:$P$25,MATCH('Cash Flows - Outlier'!AK$2,Inputs!$L$15:$L$25))/12),0)</f>
        <v>0</v>
      </c>
      <c r="AL37" s="383" t="n">
        <f aca="false">IFERROR(AK37*(1+INDEX(Inputs!$P$15:$P$25,MATCH('Cash Flows - Outlier'!AL$2,Inputs!$L$15:$L$25))/12),0)</f>
        <v>0</v>
      </c>
      <c r="AM37" s="383" t="n">
        <f aca="false">IFERROR(AL37*(1+INDEX(Inputs!$P$15:$P$25,MATCH('Cash Flows - Outlier'!AM$2,Inputs!$L$15:$L$25))/12),0)</f>
        <v>0</v>
      </c>
      <c r="AN37" s="383" t="n">
        <f aca="false">IFERROR(AM37*(1+INDEX(Inputs!$P$15:$P$25,MATCH('Cash Flows - Outlier'!AN$2,Inputs!$L$15:$L$25))/12),0)</f>
        <v>0</v>
      </c>
      <c r="AO37" s="383" t="n">
        <f aca="false">IFERROR(AN37*(1+INDEX(Inputs!$P$15:$P$25,MATCH('Cash Flows - Outlier'!AO$2,Inputs!$L$15:$L$25))/12),0)</f>
        <v>0</v>
      </c>
      <c r="AP37" s="383" t="n">
        <f aca="false">IFERROR(AO37*(1+INDEX(Inputs!$P$15:$P$25,MATCH('Cash Flows - Outlier'!AP$2,Inputs!$L$15:$L$25))/12),0)</f>
        <v>0</v>
      </c>
      <c r="AQ37" s="383" t="n">
        <f aca="false">IFERROR(AP37*(1+INDEX(Inputs!$P$15:$P$25,MATCH('Cash Flows - Outlier'!AQ$2,Inputs!$L$15:$L$25))/12),0)</f>
        <v>0</v>
      </c>
      <c r="AR37" s="383" t="n">
        <f aca="false">IFERROR(AQ37*(1+INDEX(Inputs!$P$15:$P$25,MATCH('Cash Flows - Outlier'!AR$2,Inputs!$L$15:$L$25))/12),0)</f>
        <v>0</v>
      </c>
      <c r="AS37" s="383" t="n">
        <f aca="false">IFERROR(AR37*(1+INDEX(Inputs!$P$15:$P$25,MATCH('Cash Flows - Outlier'!AS$2,Inputs!$L$15:$L$25))/12),0)</f>
        <v>0</v>
      </c>
      <c r="AT37" s="383" t="n">
        <f aca="false">IFERROR(AS37*(1+INDEX(Inputs!$P$15:$P$25,MATCH('Cash Flows - Outlier'!AT$2,Inputs!$L$15:$L$25))/12),0)</f>
        <v>0</v>
      </c>
      <c r="AU37" s="383" t="n">
        <f aca="false">IFERROR(AT37*(1+INDEX(Inputs!$P$15:$P$25,MATCH('Cash Flows - Outlier'!AU$2,Inputs!$L$15:$L$25))/12),0)</f>
        <v>0</v>
      </c>
      <c r="AV37" s="383" t="n">
        <f aca="false">IFERROR(AU37*(1+INDEX(Inputs!$P$15:$P$25,MATCH('Cash Flows - Outlier'!AV$2,Inputs!$L$15:$L$25))/12),0)</f>
        <v>0</v>
      </c>
      <c r="AW37" s="383" t="n">
        <f aca="false">IFERROR(AV37*(1+INDEX(Inputs!$P$15:$P$25,MATCH('Cash Flows - Outlier'!AW$2,Inputs!$L$15:$L$25))/12),0)</f>
        <v>0</v>
      </c>
      <c r="AX37" s="383" t="n">
        <f aca="false">IFERROR(AW37*(1+INDEX(Inputs!$P$15:$P$25,MATCH('Cash Flows - Outlier'!AX$2,Inputs!$L$15:$L$25))/12),0)</f>
        <v>0</v>
      </c>
      <c r="AY37" s="383" t="n">
        <f aca="false">IFERROR(AX37*(1+INDEX(Inputs!$P$15:$P$25,MATCH('Cash Flows - Outlier'!AY$2,Inputs!$L$15:$L$25))/12),0)</f>
        <v>0</v>
      </c>
      <c r="AZ37" s="383" t="n">
        <f aca="false">IFERROR(AY37*(1+INDEX(Inputs!$P$15:$P$25,MATCH('Cash Flows - Outlier'!AZ$2,Inputs!$L$15:$L$25))/12),0)</f>
        <v>0</v>
      </c>
      <c r="BA37" s="383" t="n">
        <f aca="false">IFERROR(AZ37*(1+INDEX(Inputs!$P$15:$P$25,MATCH('Cash Flows - Outlier'!BA$2,Inputs!$L$15:$L$25))/12),0)</f>
        <v>0</v>
      </c>
      <c r="BB37" s="383" t="n">
        <f aca="false">IFERROR(BA37*(1+INDEX(Inputs!$P$15:$P$25,MATCH('Cash Flows - Outlier'!BB$2,Inputs!$L$15:$L$25))/12),0)</f>
        <v>0</v>
      </c>
      <c r="BC37" s="383" t="n">
        <f aca="false">IFERROR(BB37*(1+INDEX(Inputs!$P$15:$P$25,MATCH('Cash Flows - Outlier'!BC$2,Inputs!$L$15:$L$25))/12),0)</f>
        <v>0</v>
      </c>
      <c r="BD37" s="383" t="n">
        <f aca="false">IFERROR(BC37*(1+INDEX(Inputs!$P$15:$P$25,MATCH('Cash Flows - Outlier'!BD$2,Inputs!$L$15:$L$25))/12),0)</f>
        <v>0</v>
      </c>
      <c r="BE37" s="383" t="n">
        <f aca="false">IFERROR(BD37*(1+INDEX(Inputs!$P$15:$P$25,MATCH('Cash Flows - Outlier'!BE$2,Inputs!$L$15:$L$25))/12),0)</f>
        <v>0</v>
      </c>
      <c r="BF37" s="383" t="n">
        <f aca="false">IFERROR(BE37*(1+INDEX(Inputs!$P$15:$P$25,MATCH('Cash Flows - Outlier'!BF$2,Inputs!$L$15:$L$25))/12),0)</f>
        <v>0</v>
      </c>
      <c r="BG37" s="383" t="n">
        <f aca="false">IFERROR(BF37*(1+INDEX(Inputs!$P$15:$P$25,MATCH('Cash Flows - Outlier'!BG$2,Inputs!$L$15:$L$25))/12),0)</f>
        <v>0</v>
      </c>
      <c r="BH37" s="383" t="n">
        <f aca="false">IFERROR(BG37*(1+INDEX(Inputs!$P$15:$P$25,MATCH('Cash Flows - Outlier'!BH$2,Inputs!$L$15:$L$25))/12),0)</f>
        <v>0</v>
      </c>
      <c r="BI37" s="383" t="n">
        <f aca="false">IFERROR(BH37*(1+INDEX(Inputs!$P$15:$P$25,MATCH('Cash Flows - Outlier'!BI$2,Inputs!$L$15:$L$25))/12),0)</f>
        <v>0</v>
      </c>
      <c r="BJ37" s="383" t="n">
        <f aca="false">IFERROR(BI37*(1+INDEX(Inputs!$P$15:$P$25,MATCH('Cash Flows - Outlier'!BJ$2,Inputs!$L$15:$L$25))/12),0)</f>
        <v>0</v>
      </c>
      <c r="BK37" s="383" t="n">
        <f aca="false">IFERROR(BJ37*(1+INDEX(Inputs!$P$15:$P$25,MATCH('Cash Flows - Outlier'!BK$2,Inputs!$L$15:$L$25))/12),0)</f>
        <v>0</v>
      </c>
      <c r="BL37" s="383" t="n">
        <f aca="false">IFERROR(BK37*(1+INDEX(Inputs!$P$15:$P$25,MATCH('Cash Flows - Outlier'!BL$2,Inputs!$L$15:$L$25))/12),0)</f>
        <v>0</v>
      </c>
      <c r="BM37" s="383" t="n">
        <f aca="false">IFERROR(BL37*(1+INDEX(Inputs!$P$15:$P$25,MATCH('Cash Flows - Outlier'!BM$2,Inputs!$L$15:$L$25))/12),0)</f>
        <v>0</v>
      </c>
      <c r="BN37" s="383" t="n">
        <f aca="false">IFERROR(BM37*(1+INDEX(Inputs!$P$15:$P$25,MATCH('Cash Flows - Outlier'!BN$2,Inputs!$L$15:$L$25))/12),0)</f>
        <v>0</v>
      </c>
      <c r="BO37" s="383" t="n">
        <f aca="false">IFERROR(BN37*(1+INDEX(Inputs!$P$15:$P$25,MATCH('Cash Flows - Outlier'!BO$2,Inputs!$L$15:$L$25))/12),0)</f>
        <v>0</v>
      </c>
      <c r="BP37" s="383" t="n">
        <f aca="false">IFERROR(BO37*(1+INDEX(Inputs!$P$15:$P$25,MATCH('Cash Flows - Outlier'!BP$2,Inputs!$L$15:$L$25))/12),0)</f>
        <v>0</v>
      </c>
      <c r="BQ37" s="383" t="n">
        <f aca="false">IFERROR(BP37*(1+INDEX(Inputs!$P$15:$P$25,MATCH('Cash Flows - Outlier'!BQ$2,Inputs!$L$15:$L$25))/12),0)</f>
        <v>0</v>
      </c>
      <c r="BR37" s="383" t="n">
        <f aca="false">IFERROR(BQ37*(1+INDEX(Inputs!$P$15:$P$25,MATCH('Cash Flows - Outlier'!BR$2,Inputs!$L$15:$L$25))/12),0)</f>
        <v>0</v>
      </c>
      <c r="BS37" s="383" t="n">
        <f aca="false">IFERROR(BR37*(1+INDEX(Inputs!$P$15:$P$25,MATCH('Cash Flows - Outlier'!BS$2,Inputs!$L$15:$L$25))/12),0)</f>
        <v>0</v>
      </c>
      <c r="BT37" s="383" t="n">
        <f aca="false">IFERROR(BS37*(1+INDEX(Inputs!$P$15:$P$25,MATCH('Cash Flows - Outlier'!BT$2,Inputs!$L$15:$L$25))/12),0)</f>
        <v>0</v>
      </c>
      <c r="BU37" s="383" t="n">
        <f aca="false">IFERROR(BT37*(1+INDEX(Inputs!$P$15:$P$25,MATCH('Cash Flows - Outlier'!BU$2,Inputs!$L$15:$L$25))/12),0)</f>
        <v>0</v>
      </c>
      <c r="BV37" s="383" t="n">
        <f aca="false">IFERROR(BU37*(1+INDEX(Inputs!$P$15:$P$25,MATCH('Cash Flows - Outlier'!BV$2,Inputs!$L$15:$L$25))/12),0)</f>
        <v>0</v>
      </c>
      <c r="BW37" s="383" t="n">
        <f aca="false">IFERROR(BV37*(1+INDEX(Inputs!$P$15:$P$25,MATCH('Cash Flows - Outlier'!BW$2,Inputs!$L$15:$L$25))/12),0)</f>
        <v>0</v>
      </c>
      <c r="BX37" s="383" t="n">
        <f aca="false">IFERROR(BW37*(1+INDEX(Inputs!$P$15:$P$25,MATCH('Cash Flows - Outlier'!BX$2,Inputs!$L$15:$L$25))/12),0)</f>
        <v>0</v>
      </c>
      <c r="BY37" s="383" t="n">
        <f aca="false">IFERROR(BX37*(1+INDEX(Inputs!$P$15:$P$25,MATCH('Cash Flows - Outlier'!BY$2,Inputs!$L$15:$L$25))/12),0)</f>
        <v>0</v>
      </c>
      <c r="BZ37" s="383" t="n">
        <f aca="false">IFERROR(BY37*(1+INDEX(Inputs!$P$15:$P$25,MATCH('Cash Flows - Outlier'!BZ$2,Inputs!$L$15:$L$25))/12),0)</f>
        <v>0</v>
      </c>
      <c r="CA37" s="383" t="n">
        <f aca="false">IFERROR(BZ37*(1+INDEX(Inputs!$P$15:$P$25,MATCH('Cash Flows - Outlier'!CA$2,Inputs!$L$15:$L$25))/12),0)</f>
        <v>0</v>
      </c>
      <c r="CB37" s="383" t="n">
        <f aca="false">IFERROR(CA37*(1+INDEX(Inputs!$P$15:$P$25,MATCH('Cash Flows - Outlier'!CB$2,Inputs!$L$15:$L$25))/12),0)</f>
        <v>0</v>
      </c>
      <c r="CC37" s="383" t="n">
        <f aca="false">IFERROR(CB37*(1+INDEX(Inputs!$P$15:$P$25,MATCH('Cash Flows - Outlier'!CC$2,Inputs!$L$15:$L$25))/12),0)</f>
        <v>0</v>
      </c>
      <c r="CD37" s="383" t="n">
        <f aca="false">IFERROR(CC37*(1+INDEX(Inputs!$P$15:$P$25,MATCH('Cash Flows - Outlier'!CD$2,Inputs!$L$15:$L$25))/12),0)</f>
        <v>0</v>
      </c>
      <c r="CE37" s="383" t="n">
        <f aca="false">IFERROR(CD37*(1+INDEX(Inputs!$P$15:$P$25,MATCH('Cash Flows - Outlier'!CE$2,Inputs!$L$15:$L$25))/12),0)</f>
        <v>0</v>
      </c>
      <c r="CF37" s="383" t="n">
        <f aca="false">IFERROR(CE37*(1+INDEX(Inputs!$P$15:$P$25,MATCH('Cash Flows - Outlier'!CF$2,Inputs!$L$15:$L$25))/12),0)</f>
        <v>0</v>
      </c>
      <c r="CG37" s="383" t="n">
        <f aca="false">IFERROR(CF37*(1+INDEX(Inputs!$P$15:$P$25,MATCH('Cash Flows - Outlier'!CG$2,Inputs!$L$15:$L$25))/12),0)</f>
        <v>0</v>
      </c>
      <c r="CH37" s="383" t="n">
        <f aca="false">IFERROR(CG37*(1+INDEX(Inputs!$P$15:$P$25,MATCH('Cash Flows - Outlier'!CH$2,Inputs!$L$15:$L$25))/12),0)</f>
        <v>0</v>
      </c>
      <c r="CI37" s="383" t="n">
        <f aca="false">IFERROR(CH37*(1+INDEX(Inputs!$P$15:$P$25,MATCH('Cash Flows - Outlier'!CI$2,Inputs!$L$15:$L$25))/12),0)</f>
        <v>0</v>
      </c>
      <c r="CJ37" s="383" t="n">
        <f aca="false">IFERROR(CI37*(1+INDEX(Inputs!$P$15:$P$25,MATCH('Cash Flows - Outlier'!CJ$2,Inputs!$L$15:$L$25))/12),0)</f>
        <v>0</v>
      </c>
      <c r="CK37" s="383" t="n">
        <f aca="false">IFERROR(CJ37*(1+INDEX(Inputs!$P$15:$P$25,MATCH('Cash Flows - Outlier'!CK$2,Inputs!$L$15:$L$25))/12),0)</f>
        <v>0</v>
      </c>
      <c r="CL37" s="383" t="n">
        <f aca="false">IFERROR(CK37*(1+INDEX(Inputs!$P$15:$P$25,MATCH('Cash Flows - Outlier'!CL$2,Inputs!$L$15:$L$25))/12),0)</f>
        <v>0</v>
      </c>
      <c r="CM37" s="383" t="n">
        <f aca="false">IFERROR(CL37*(1+INDEX(Inputs!$P$15:$P$25,MATCH('Cash Flows - Outlier'!CM$2,Inputs!$L$15:$L$25))/12),0)</f>
        <v>0</v>
      </c>
      <c r="CN37" s="383" t="n">
        <f aca="false">IFERROR(CM37*(1+INDEX(Inputs!$P$15:$P$25,MATCH('Cash Flows - Outlier'!CN$2,Inputs!$L$15:$L$25))/12),0)</f>
        <v>0</v>
      </c>
      <c r="CO37" s="383" t="n">
        <f aca="false">IFERROR(CN37*(1+INDEX(Inputs!$P$15:$P$25,MATCH('Cash Flows - Outlier'!CO$2,Inputs!$L$15:$L$25))/12),0)</f>
        <v>0</v>
      </c>
      <c r="CP37" s="383" t="n">
        <f aca="false">IFERROR(CO37*(1+INDEX(Inputs!$P$15:$P$25,MATCH('Cash Flows - Outlier'!CP$2,Inputs!$L$15:$L$25))/12),0)</f>
        <v>0</v>
      </c>
      <c r="CQ37" s="383" t="n">
        <f aca="false">IFERROR(CP37*(1+INDEX(Inputs!$P$15:$P$25,MATCH('Cash Flows - Outlier'!CQ$2,Inputs!$L$15:$L$25))/12),0)</f>
        <v>0</v>
      </c>
      <c r="CR37" s="383" t="n">
        <f aca="false">IFERROR(CQ37*(1+INDEX(Inputs!$P$15:$P$25,MATCH('Cash Flows - Outlier'!CR$2,Inputs!$L$15:$L$25))/12),0)</f>
        <v>0</v>
      </c>
      <c r="CS37" s="383" t="n">
        <f aca="false">IFERROR(CR37*(1+INDEX(Inputs!$P$15:$P$25,MATCH('Cash Flows - Outlier'!CS$2,Inputs!$L$15:$L$25))/12),0)</f>
        <v>0</v>
      </c>
      <c r="CT37" s="383" t="n">
        <f aca="false">IFERROR(CS37*(1+INDEX(Inputs!$P$15:$P$25,MATCH('Cash Flows - Outlier'!CT$2,Inputs!$L$15:$L$25))/12),0)</f>
        <v>0</v>
      </c>
      <c r="CU37" s="383" t="n">
        <f aca="false">IFERROR(CT37*(1+INDEX(Inputs!$P$15:$P$25,MATCH('Cash Flows - Outlier'!CU$2,Inputs!$L$15:$L$25))/12),0)</f>
        <v>0</v>
      </c>
      <c r="CV37" s="383" t="n">
        <f aca="false">IFERROR(CU37*(1+INDEX(Inputs!$P$15:$P$25,MATCH('Cash Flows - Outlier'!CV$2,Inputs!$L$15:$L$25))/12),0)</f>
        <v>0</v>
      </c>
      <c r="CW37" s="383" t="n">
        <f aca="false">IFERROR(CV37*(1+INDEX(Inputs!$P$15:$P$25,MATCH('Cash Flows - Outlier'!CW$2,Inputs!$L$15:$L$25))/12),0)</f>
        <v>0</v>
      </c>
      <c r="CX37" s="383" t="n">
        <f aca="false">IFERROR(CW37*(1+INDEX(Inputs!$P$15:$P$25,MATCH('Cash Flows - Outlier'!CX$2,Inputs!$L$15:$L$25))/12),0)</f>
        <v>0</v>
      </c>
      <c r="CY37" s="383" t="n">
        <f aca="false">IFERROR(CX37*(1+INDEX(Inputs!$P$15:$P$25,MATCH('Cash Flows - Outlier'!CY$2,Inputs!$L$15:$L$25))/12),0)</f>
        <v>0</v>
      </c>
      <c r="CZ37" s="383" t="n">
        <f aca="false">IFERROR(CY37*(1+INDEX(Inputs!$P$15:$P$25,MATCH('Cash Flows - Outlier'!CZ$2,Inputs!$L$15:$L$25))/12),0)</f>
        <v>0</v>
      </c>
      <c r="DA37" s="383" t="n">
        <f aca="false">IFERROR(CZ37*(1+INDEX(Inputs!$P$15:$P$25,MATCH('Cash Flows - Outlier'!DA$2,Inputs!$L$15:$L$25))/12),0)</f>
        <v>0</v>
      </c>
      <c r="DB37" s="383" t="n">
        <f aca="false">IFERROR(DA37*(1+INDEX(Inputs!$P$15:$P$25,MATCH('Cash Flows - Outlier'!DB$2,Inputs!$L$15:$L$25))/12),0)</f>
        <v>0</v>
      </c>
      <c r="DC37" s="383" t="n">
        <f aca="false">IFERROR(DB37*(1+INDEX(Inputs!$P$15:$P$25,MATCH('Cash Flows - Outlier'!DC$2,Inputs!$L$15:$L$25))/12),0)</f>
        <v>0</v>
      </c>
      <c r="DD37" s="383" t="n">
        <f aca="false">IFERROR(DC37*(1+INDEX(Inputs!$P$15:$P$25,MATCH('Cash Flows - Outlier'!DD$2,Inputs!$L$15:$L$25))/12),0)</f>
        <v>0</v>
      </c>
      <c r="DE37" s="383" t="n">
        <f aca="false">IFERROR(DD37*(1+INDEX(Inputs!$P$15:$P$25,MATCH('Cash Flows - Outlier'!DE$2,Inputs!$L$15:$L$25))/12),0)</f>
        <v>0</v>
      </c>
      <c r="DF37" s="383" t="n">
        <f aca="false">IFERROR(DE37*(1+INDEX(Inputs!$P$15:$P$25,MATCH('Cash Flows - Outlier'!DF$2,Inputs!$L$15:$L$25))/12),0)</f>
        <v>0</v>
      </c>
      <c r="DG37" s="383" t="n">
        <f aca="false">IFERROR(DF37*(1+INDEX(Inputs!$P$15:$P$25,MATCH('Cash Flows - Outlier'!DG$2,Inputs!$L$15:$L$25))/12),0)</f>
        <v>0</v>
      </c>
      <c r="DH37" s="383" t="n">
        <f aca="false">IFERROR(DG37*(1+INDEX(Inputs!$P$15:$P$25,MATCH('Cash Flows - Outlier'!DH$2,Inputs!$L$15:$L$25))/12),0)</f>
        <v>0</v>
      </c>
      <c r="DI37" s="383" t="n">
        <f aca="false">IFERROR(DH37*(1+INDEX(Inputs!$P$15:$P$25,MATCH('Cash Flows - Outlier'!DI$2,Inputs!$L$15:$L$25))/12),0)</f>
        <v>0</v>
      </c>
      <c r="DJ37" s="383" t="n">
        <f aca="false">IFERROR(DI37*(1+INDEX(Inputs!$P$15:$P$25,MATCH('Cash Flows - Outlier'!DJ$2,Inputs!$L$15:$L$25))/12),0)</f>
        <v>0</v>
      </c>
      <c r="DK37" s="383" t="n">
        <f aca="false">IFERROR(DJ37*(1+INDEX(Inputs!$P$15:$P$25,MATCH('Cash Flows - Outlier'!DK$2,Inputs!$L$15:$L$25))/12),0)</f>
        <v>0</v>
      </c>
      <c r="DL37" s="383" t="n">
        <f aca="false">IFERROR(DK37*(1+INDEX(Inputs!$P$15:$P$25,MATCH('Cash Flows - Outlier'!DL$2,Inputs!$L$15:$L$25))/12),0)</f>
        <v>0</v>
      </c>
      <c r="DM37" s="383" t="n">
        <f aca="false">IFERROR(DL37*(1+INDEX(Inputs!$P$15:$P$25,MATCH('Cash Flows - Outlier'!DM$2,Inputs!$L$15:$L$25))/12),0)</f>
        <v>0</v>
      </c>
      <c r="DN37" s="383" t="n">
        <f aca="false">IFERROR(DM37*(1+INDEX(Inputs!$P$15:$P$25,MATCH('Cash Flows - Outlier'!DN$2,Inputs!$L$15:$L$25))/12),0)</f>
        <v>0</v>
      </c>
      <c r="DO37" s="383" t="n">
        <f aca="false">IFERROR(DN37*(1+INDEX(Inputs!$P$15:$P$25,MATCH('Cash Flows - Outlier'!DO$2,Inputs!$L$15:$L$25))/12),0)</f>
        <v>0</v>
      </c>
      <c r="DP37" s="383" t="n">
        <f aca="false">IFERROR(DO37*(1+INDEX(Inputs!$P$15:$P$25,MATCH('Cash Flows - Outlier'!DP$2,Inputs!$L$15:$L$25))/12),0)</f>
        <v>0</v>
      </c>
      <c r="DQ37" s="383" t="n">
        <f aca="false">IFERROR(DP37*(1+INDEX(Inputs!$P$15:$P$25,MATCH('Cash Flows - Outlier'!DQ$2,Inputs!$L$15:$L$25))/12),0)</f>
        <v>0</v>
      </c>
      <c r="DR37" s="383" t="n">
        <f aca="false">IFERROR(DQ37*(1+INDEX(Inputs!$P$15:$P$25,MATCH('Cash Flows - Outlier'!DR$2,Inputs!$L$15:$L$25))/12),0)</f>
        <v>0</v>
      </c>
      <c r="DS37" s="383" t="n">
        <f aca="false">IFERROR(DR37*(1+INDEX(Inputs!$P$15:$P$25,MATCH('Cash Flows - Outlier'!DS$2,Inputs!$L$15:$L$25))/12),0)</f>
        <v>0</v>
      </c>
      <c r="DT37" s="383" t="n">
        <f aca="false">IFERROR(DS37*(1+INDEX(Inputs!$P$15:$P$25,MATCH('Cash Flows - Outlier'!DT$2,Inputs!$L$15:$L$25))/12),0)</f>
        <v>0</v>
      </c>
      <c r="DU37" s="383" t="n">
        <f aca="false">IFERROR(DT37*(1+INDEX(Inputs!$P$15:$P$25,MATCH('Cash Flows - Outlier'!DU$2,Inputs!$L$15:$L$25))/12),0)</f>
        <v>0</v>
      </c>
      <c r="DV37" s="383" t="n">
        <f aca="false">IFERROR(DU37*(1+INDEX(Inputs!$P$15:$P$25,MATCH('Cash Flows - Outlier'!DV$2,Inputs!$L$15:$L$25))/12),0)</f>
        <v>0</v>
      </c>
      <c r="DW37" s="383" t="n">
        <f aca="false">IFERROR(DV37*(1+INDEX(Inputs!$P$15:$P$25,MATCH('Cash Flows - Outlier'!DW$2,Inputs!$L$15:$L$25))/12),0)</f>
        <v>0</v>
      </c>
      <c r="DX37" s="383" t="n">
        <f aca="false">IFERROR(DW37*(1+INDEX(Inputs!$P$15:$P$25,MATCH('Cash Flows - Outlier'!DX$2,Inputs!$L$15:$L$25))/12),0)</f>
        <v>0</v>
      </c>
      <c r="DY37" s="383" t="n">
        <f aca="false">IFERROR(DX37*(1+INDEX(Inputs!$P$15:$P$25,MATCH('Cash Flows - Outlier'!DY$2,Inputs!$L$15:$L$25))/12),0)</f>
        <v>0</v>
      </c>
      <c r="DZ37" s="383" t="n">
        <f aca="false">IFERROR(DY37*(1+INDEX(Inputs!$P$15:$P$25,MATCH('Cash Flows - Outlier'!DZ$2,Inputs!$L$15:$L$25))/12),0)</f>
        <v>0</v>
      </c>
      <c r="EA37" s="383" t="n">
        <f aca="false">IFERROR(DZ37*(1+INDEX(Inputs!$P$15:$P$25,MATCH('Cash Flows - Outlier'!EA$2,Inputs!$L$15:$L$25))/12),0)</f>
        <v>0</v>
      </c>
      <c r="EB37" s="383" t="n">
        <f aca="false">IFERROR(EA37*(1+INDEX(Inputs!$P$15:$P$25,MATCH('Cash Flows - Outlier'!EB$2,Inputs!$L$15:$L$25))/12),0)</f>
        <v>0</v>
      </c>
      <c r="EC37" s="383" t="n">
        <f aca="false">IFERROR(EB37*(1+INDEX(Inputs!$P$15:$P$25,MATCH('Cash Flows - Outlier'!EC$2,Inputs!$L$15:$L$25))/12),0)</f>
        <v>0</v>
      </c>
      <c r="ED37" s="383" t="n">
        <f aca="false">IFERROR(EC37*(1+INDEX(Inputs!$P$15:$P$25,MATCH('Cash Flows - Outlier'!ED$2,Inputs!$L$15:$L$25))/12),0)</f>
        <v>0</v>
      </c>
      <c r="EE37" s="383" t="n">
        <f aca="false">IFERROR(ED37*(1+INDEX(Inputs!$P$15:$P$25,MATCH('Cash Flows - Outlier'!EE$2,Inputs!$L$15:$L$25))/12),0)</f>
        <v>0</v>
      </c>
      <c r="EF37" s="383" t="n">
        <f aca="false">IFERROR(EE37*(1+INDEX(Inputs!$P$15:$P$25,MATCH('Cash Flows - Outlier'!EF$2,Inputs!$L$15:$L$25))/12),0)</f>
        <v>0</v>
      </c>
      <c r="EG37" s="383" t="n">
        <f aca="false">IFERROR(EF37*(1+INDEX(Inputs!$P$15:$P$25,MATCH('Cash Flows - Outlier'!EG$2,Inputs!$L$15:$L$25))/12),0)</f>
        <v>0</v>
      </c>
      <c r="EH37" s="383" t="n">
        <f aca="false">IFERROR(EG37*(1+INDEX(Inputs!$P$15:$P$25,MATCH('Cash Flows - Outlier'!EH$2,Inputs!$L$15:$L$25))/12),0)</f>
        <v>0</v>
      </c>
      <c r="EI37" s="383" t="n">
        <f aca="false">IFERROR(EH37*(1+INDEX(Inputs!$P$15:$P$25,MATCH('Cash Flows - Outlier'!EI$2,Inputs!$L$15:$L$25))/12),0)</f>
        <v>0</v>
      </c>
      <c r="EJ37" s="383" t="n">
        <f aca="false">IFERROR(EI37*(1+INDEX(Inputs!$P$15:$P$25,MATCH('Cash Flows - Outlier'!EJ$2,Inputs!$L$15:$L$25))/12),0)</f>
        <v>0</v>
      </c>
      <c r="EK37" s="383" t="n">
        <f aca="false">IFERROR(EJ37*(1+INDEX(Inputs!$P$15:$P$25,MATCH('Cash Flows - Outlier'!EK$2,Inputs!$L$15:$L$25))/12),0)</f>
        <v>0</v>
      </c>
      <c r="EL37" s="383" t="n">
        <f aca="false">IFERROR(EK37*(1+INDEX(Inputs!$P$15:$P$25,MATCH('Cash Flows - Outlier'!EL$2,Inputs!$L$15:$L$25))/12),0)</f>
        <v>0</v>
      </c>
      <c r="EM37" s="383" t="n">
        <f aca="false">IFERROR(EL37*(1+INDEX(Inputs!$P$15:$P$25,MATCH('Cash Flows - Outlier'!EM$2,Inputs!$L$15:$L$25))/12),0)</f>
        <v>0</v>
      </c>
      <c r="EN37" s="383" t="n">
        <f aca="false">IFERROR(EM37*(1+INDEX(Inputs!$P$15:$P$25,MATCH('Cash Flows - Outlier'!EN$2,Inputs!$L$15:$L$25))/12),0)</f>
        <v>0</v>
      </c>
      <c r="EO37" s="383" t="n">
        <f aca="false">IFERROR(EN37*(1+INDEX(Inputs!$P$15:$P$25,MATCH('Cash Flows - Outlier'!EO$2,Inputs!$L$15:$L$25))/12),0)</f>
        <v>0</v>
      </c>
      <c r="EP37" s="383" t="n">
        <f aca="false">IFERROR(EO37*(1+INDEX(Inputs!$P$15:$P$25,MATCH('Cash Flows - Outlier'!EP$2,Inputs!$L$15:$L$25))/12),0)</f>
        <v>0</v>
      </c>
      <c r="EQ37" s="383" t="n">
        <f aca="false">IFERROR(EP37*(1+INDEX(Inputs!$P$15:$P$25,MATCH('Cash Flows - Outlier'!EQ$2,Inputs!$L$15:$L$25))/12),0)</f>
        <v>0</v>
      </c>
      <c r="ER37" s="383" t="n">
        <f aca="false">IFERROR(EQ37*(1+INDEX(Inputs!$P$15:$P$25,MATCH('Cash Flows - Outlier'!ER$2,Inputs!$L$15:$L$25))/12),0)</f>
        <v>0</v>
      </c>
      <c r="ES37" s="383" t="n">
        <f aca="false">IFERROR(ER37*(1+INDEX(Inputs!$P$15:$P$25,MATCH('Cash Flows - Outlier'!ES$2,Inputs!$L$15:$L$25))/12),0)</f>
        <v>0</v>
      </c>
      <c r="ET37" s="383" t="n">
        <f aca="false">IFERROR(ES37*(1+INDEX(Inputs!$P$15:$P$25,MATCH('Cash Flows - Outlier'!ET$2,Inputs!$L$15:$L$25))/12),0)</f>
        <v>0</v>
      </c>
      <c r="EU37" s="383" t="n">
        <f aca="false">IFERROR(ET37*(1+INDEX(Inputs!$P$15:$P$25,MATCH('Cash Flows - Outlier'!EU$2,Inputs!$L$15:$L$25))/12),0)</f>
        <v>0</v>
      </c>
      <c r="EV37" s="383" t="n">
        <f aca="false">IFERROR(EU37*(1+INDEX(Inputs!$P$15:$P$25,MATCH('Cash Flows - Outlier'!EV$2,Inputs!$L$15:$L$25))/12),0)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Outlier'!V$2,Inputs!$L$15:$L$25))/12),0)</f>
        <v>0</v>
      </c>
      <c r="W38" s="383" t="n">
        <f aca="false">IFERROR(V38*(1+INDEX(Inputs!$P$15:$P$25,MATCH('Cash Flows - Outlier'!W$2,Inputs!$L$15:$L$25))/12),0)</f>
        <v>0</v>
      </c>
      <c r="X38" s="383" t="n">
        <f aca="false">IFERROR(W38*(1+INDEX(Inputs!$P$15:$P$25,MATCH('Cash Flows - Outlier'!X$2,Inputs!$L$15:$L$25))/12),0)</f>
        <v>0</v>
      </c>
      <c r="Y38" s="383" t="n">
        <f aca="false">IFERROR(X38*(1+INDEX(Inputs!$P$15:$P$25,MATCH('Cash Flows - Outlier'!Y$2,Inputs!$L$15:$L$25))/12),0)</f>
        <v>0</v>
      </c>
      <c r="Z38" s="383" t="n">
        <f aca="false">IFERROR(Y38*(1+INDEX(Inputs!$P$15:$P$25,MATCH('Cash Flows - Outlier'!Z$2,Inputs!$L$15:$L$25))/12),0)</f>
        <v>0</v>
      </c>
      <c r="AA38" s="383" t="n">
        <f aca="false">IFERROR(Z38*(1+INDEX(Inputs!$P$15:$P$25,MATCH('Cash Flows - Outlier'!AA$2,Inputs!$L$15:$L$25))/12),0)</f>
        <v>0</v>
      </c>
      <c r="AB38" s="383" t="n">
        <f aca="false">IFERROR(AA38*(1+INDEX(Inputs!$P$15:$P$25,MATCH('Cash Flows - Outlier'!AB$2,Inputs!$L$15:$L$25))/12),0)</f>
        <v>0</v>
      </c>
      <c r="AC38" s="383" t="n">
        <f aca="false">IFERROR(AB38*(1+INDEX(Inputs!$P$15:$P$25,MATCH('Cash Flows - Outlier'!AC$2,Inputs!$L$15:$L$25))/12),0)</f>
        <v>0</v>
      </c>
      <c r="AD38" s="383" t="n">
        <f aca="false">IFERROR(AC38*(1+INDEX(Inputs!$P$15:$P$25,MATCH('Cash Flows - Outlier'!AD$2,Inputs!$L$15:$L$25))/12),0)</f>
        <v>0</v>
      </c>
      <c r="AE38" s="383" t="n">
        <f aca="false">IFERROR(AD38*(1+INDEX(Inputs!$P$15:$P$25,MATCH('Cash Flows - Outlier'!AE$2,Inputs!$L$15:$L$25))/12),0)</f>
        <v>0</v>
      </c>
      <c r="AF38" s="383" t="n">
        <f aca="false">IFERROR(AE38*(1+INDEX(Inputs!$P$15:$P$25,MATCH('Cash Flows - Outlier'!AF$2,Inputs!$L$15:$L$25))/12),0)</f>
        <v>0</v>
      </c>
      <c r="AG38" s="383" t="n">
        <f aca="false">IFERROR(AF38*(1+INDEX(Inputs!$P$15:$P$25,MATCH('Cash Flows - Outlier'!AG$2,Inputs!$L$15:$L$25))/12),0)</f>
        <v>0</v>
      </c>
      <c r="AH38" s="383" t="n">
        <f aca="false">IFERROR(AG38*(1+INDEX(Inputs!$P$15:$P$25,MATCH('Cash Flows - Outlier'!AH$2,Inputs!$L$15:$L$25))/12),0)</f>
        <v>0</v>
      </c>
      <c r="AI38" s="383" t="n">
        <f aca="false">IFERROR(AH38*(1+INDEX(Inputs!$P$15:$P$25,MATCH('Cash Flows - Outlier'!AI$2,Inputs!$L$15:$L$25))/12),0)</f>
        <v>0</v>
      </c>
      <c r="AJ38" s="383" t="n">
        <f aca="false">IFERROR(AI38*(1+INDEX(Inputs!$P$15:$P$25,MATCH('Cash Flows - Outlier'!AJ$2,Inputs!$L$15:$L$25))/12),0)</f>
        <v>0</v>
      </c>
      <c r="AK38" s="383" t="n">
        <f aca="false">IFERROR(AJ38*(1+INDEX(Inputs!$P$15:$P$25,MATCH('Cash Flows - Outlier'!AK$2,Inputs!$L$15:$L$25))/12),0)</f>
        <v>0</v>
      </c>
      <c r="AL38" s="383" t="n">
        <f aca="false">IFERROR(AK38*(1+INDEX(Inputs!$P$15:$P$25,MATCH('Cash Flows - Outlier'!AL$2,Inputs!$L$15:$L$25))/12),0)</f>
        <v>0</v>
      </c>
      <c r="AM38" s="383" t="n">
        <f aca="false">IFERROR(AL38*(1+INDEX(Inputs!$P$15:$P$25,MATCH('Cash Flows - Outlier'!AM$2,Inputs!$L$15:$L$25))/12),0)</f>
        <v>0</v>
      </c>
      <c r="AN38" s="383" t="n">
        <f aca="false">IFERROR(AM38*(1+INDEX(Inputs!$P$15:$P$25,MATCH('Cash Flows - Outlier'!AN$2,Inputs!$L$15:$L$25))/12),0)</f>
        <v>0</v>
      </c>
      <c r="AO38" s="383" t="n">
        <f aca="false">IFERROR(AN38*(1+INDEX(Inputs!$P$15:$P$25,MATCH('Cash Flows - Outlier'!AO$2,Inputs!$L$15:$L$25))/12),0)</f>
        <v>0</v>
      </c>
      <c r="AP38" s="383" t="n">
        <f aca="false">IFERROR(AO38*(1+INDEX(Inputs!$P$15:$P$25,MATCH('Cash Flows - Outlier'!AP$2,Inputs!$L$15:$L$25))/12),0)</f>
        <v>0</v>
      </c>
      <c r="AQ38" s="383" t="n">
        <f aca="false">IFERROR(AP38*(1+INDEX(Inputs!$P$15:$P$25,MATCH('Cash Flows - Outlier'!AQ$2,Inputs!$L$15:$L$25))/12),0)</f>
        <v>0</v>
      </c>
      <c r="AR38" s="383" t="n">
        <f aca="false">IFERROR(AQ38*(1+INDEX(Inputs!$P$15:$P$25,MATCH('Cash Flows - Outlier'!AR$2,Inputs!$L$15:$L$25))/12),0)</f>
        <v>0</v>
      </c>
      <c r="AS38" s="383" t="n">
        <f aca="false">IFERROR(AR38*(1+INDEX(Inputs!$P$15:$P$25,MATCH('Cash Flows - Outlier'!AS$2,Inputs!$L$15:$L$25))/12),0)</f>
        <v>0</v>
      </c>
      <c r="AT38" s="383" t="n">
        <f aca="false">IFERROR(AS38*(1+INDEX(Inputs!$P$15:$P$25,MATCH('Cash Flows - Outlier'!AT$2,Inputs!$L$15:$L$25))/12),0)</f>
        <v>0</v>
      </c>
      <c r="AU38" s="383" t="n">
        <f aca="false">IFERROR(AT38*(1+INDEX(Inputs!$P$15:$P$25,MATCH('Cash Flows - Outlier'!AU$2,Inputs!$L$15:$L$25))/12),0)</f>
        <v>0</v>
      </c>
      <c r="AV38" s="383" t="n">
        <f aca="false">IFERROR(AU38*(1+INDEX(Inputs!$P$15:$P$25,MATCH('Cash Flows - Outlier'!AV$2,Inputs!$L$15:$L$25))/12),0)</f>
        <v>0</v>
      </c>
      <c r="AW38" s="383" t="n">
        <f aca="false">IFERROR(AV38*(1+INDEX(Inputs!$P$15:$P$25,MATCH('Cash Flows - Outlier'!AW$2,Inputs!$L$15:$L$25))/12),0)</f>
        <v>0</v>
      </c>
      <c r="AX38" s="383" t="n">
        <f aca="false">IFERROR(AW38*(1+INDEX(Inputs!$P$15:$P$25,MATCH('Cash Flows - Outlier'!AX$2,Inputs!$L$15:$L$25))/12),0)</f>
        <v>0</v>
      </c>
      <c r="AY38" s="383" t="n">
        <f aca="false">IFERROR(AX38*(1+INDEX(Inputs!$P$15:$P$25,MATCH('Cash Flows - Outlier'!AY$2,Inputs!$L$15:$L$25))/12),0)</f>
        <v>0</v>
      </c>
      <c r="AZ38" s="383" t="n">
        <f aca="false">IFERROR(AY38*(1+INDEX(Inputs!$P$15:$P$25,MATCH('Cash Flows - Outlier'!AZ$2,Inputs!$L$15:$L$25))/12),0)</f>
        <v>0</v>
      </c>
      <c r="BA38" s="383" t="n">
        <f aca="false">IFERROR(AZ38*(1+INDEX(Inputs!$P$15:$P$25,MATCH('Cash Flows - Outlier'!BA$2,Inputs!$L$15:$L$25))/12),0)</f>
        <v>0</v>
      </c>
      <c r="BB38" s="383" t="n">
        <f aca="false">IFERROR(BA38*(1+INDEX(Inputs!$P$15:$P$25,MATCH('Cash Flows - Outlier'!BB$2,Inputs!$L$15:$L$25))/12),0)</f>
        <v>0</v>
      </c>
      <c r="BC38" s="383" t="n">
        <f aca="false">IFERROR(BB38*(1+INDEX(Inputs!$P$15:$P$25,MATCH('Cash Flows - Outlier'!BC$2,Inputs!$L$15:$L$25))/12),0)</f>
        <v>0</v>
      </c>
      <c r="BD38" s="383" t="n">
        <f aca="false">IFERROR(BC38*(1+INDEX(Inputs!$P$15:$P$25,MATCH('Cash Flows - Outlier'!BD$2,Inputs!$L$15:$L$25))/12),0)</f>
        <v>0</v>
      </c>
      <c r="BE38" s="383" t="n">
        <f aca="false">IFERROR(BD38*(1+INDEX(Inputs!$P$15:$P$25,MATCH('Cash Flows - Outlier'!BE$2,Inputs!$L$15:$L$25))/12),0)</f>
        <v>0</v>
      </c>
      <c r="BF38" s="383" t="n">
        <f aca="false">IFERROR(BE38*(1+INDEX(Inputs!$P$15:$P$25,MATCH('Cash Flows - Outlier'!BF$2,Inputs!$L$15:$L$25))/12),0)</f>
        <v>0</v>
      </c>
      <c r="BG38" s="383" t="n">
        <f aca="false">IFERROR(BF38*(1+INDEX(Inputs!$P$15:$P$25,MATCH('Cash Flows - Outlier'!BG$2,Inputs!$L$15:$L$25))/12),0)</f>
        <v>0</v>
      </c>
      <c r="BH38" s="383" t="n">
        <f aca="false">IFERROR(BG38*(1+INDEX(Inputs!$P$15:$P$25,MATCH('Cash Flows - Outlier'!BH$2,Inputs!$L$15:$L$25))/12),0)</f>
        <v>0</v>
      </c>
      <c r="BI38" s="383" t="n">
        <f aca="false">IFERROR(BH38*(1+INDEX(Inputs!$P$15:$P$25,MATCH('Cash Flows - Outlier'!BI$2,Inputs!$L$15:$L$25))/12),0)</f>
        <v>0</v>
      </c>
      <c r="BJ38" s="383" t="n">
        <f aca="false">IFERROR(BI38*(1+INDEX(Inputs!$P$15:$P$25,MATCH('Cash Flows - Outlier'!BJ$2,Inputs!$L$15:$L$25))/12),0)</f>
        <v>0</v>
      </c>
      <c r="BK38" s="383" t="n">
        <f aca="false">IFERROR(BJ38*(1+INDEX(Inputs!$P$15:$P$25,MATCH('Cash Flows - Outlier'!BK$2,Inputs!$L$15:$L$25))/12),0)</f>
        <v>0</v>
      </c>
      <c r="BL38" s="383" t="n">
        <f aca="false">IFERROR(BK38*(1+INDEX(Inputs!$P$15:$P$25,MATCH('Cash Flows - Outlier'!BL$2,Inputs!$L$15:$L$25))/12),0)</f>
        <v>0</v>
      </c>
      <c r="BM38" s="383" t="n">
        <f aca="false">IFERROR(BL38*(1+INDEX(Inputs!$P$15:$P$25,MATCH('Cash Flows - Outlier'!BM$2,Inputs!$L$15:$L$25))/12),0)</f>
        <v>0</v>
      </c>
      <c r="BN38" s="383" t="n">
        <f aca="false">IFERROR(BM38*(1+INDEX(Inputs!$P$15:$P$25,MATCH('Cash Flows - Outlier'!BN$2,Inputs!$L$15:$L$25))/12),0)</f>
        <v>0</v>
      </c>
      <c r="BO38" s="383" t="n">
        <f aca="false">IFERROR(BN38*(1+INDEX(Inputs!$P$15:$P$25,MATCH('Cash Flows - Outlier'!BO$2,Inputs!$L$15:$L$25))/12),0)</f>
        <v>0</v>
      </c>
      <c r="BP38" s="383" t="n">
        <f aca="false">IFERROR(BO38*(1+INDEX(Inputs!$P$15:$P$25,MATCH('Cash Flows - Outlier'!BP$2,Inputs!$L$15:$L$25))/12),0)</f>
        <v>0</v>
      </c>
      <c r="BQ38" s="383" t="n">
        <f aca="false">IFERROR(BP38*(1+INDEX(Inputs!$P$15:$P$25,MATCH('Cash Flows - Outlier'!BQ$2,Inputs!$L$15:$L$25))/12),0)</f>
        <v>0</v>
      </c>
      <c r="BR38" s="383" t="n">
        <f aca="false">IFERROR(BQ38*(1+INDEX(Inputs!$P$15:$P$25,MATCH('Cash Flows - Outlier'!BR$2,Inputs!$L$15:$L$25))/12),0)</f>
        <v>0</v>
      </c>
      <c r="BS38" s="383" t="n">
        <f aca="false">IFERROR(BR38*(1+INDEX(Inputs!$P$15:$P$25,MATCH('Cash Flows - Outlier'!BS$2,Inputs!$L$15:$L$25))/12),0)</f>
        <v>0</v>
      </c>
      <c r="BT38" s="383" t="n">
        <f aca="false">IFERROR(BS38*(1+INDEX(Inputs!$P$15:$P$25,MATCH('Cash Flows - Outlier'!BT$2,Inputs!$L$15:$L$25))/12),0)</f>
        <v>0</v>
      </c>
      <c r="BU38" s="383" t="n">
        <f aca="false">IFERROR(BT38*(1+INDEX(Inputs!$P$15:$P$25,MATCH('Cash Flows - Outlier'!BU$2,Inputs!$L$15:$L$25))/12),0)</f>
        <v>0</v>
      </c>
      <c r="BV38" s="383" t="n">
        <f aca="false">IFERROR(BU38*(1+INDEX(Inputs!$P$15:$P$25,MATCH('Cash Flows - Outlier'!BV$2,Inputs!$L$15:$L$25))/12),0)</f>
        <v>0</v>
      </c>
      <c r="BW38" s="383" t="n">
        <f aca="false">IFERROR(BV38*(1+INDEX(Inputs!$P$15:$P$25,MATCH('Cash Flows - Outlier'!BW$2,Inputs!$L$15:$L$25))/12),0)</f>
        <v>0</v>
      </c>
      <c r="BX38" s="383" t="n">
        <f aca="false">IFERROR(BW38*(1+INDEX(Inputs!$P$15:$P$25,MATCH('Cash Flows - Outlier'!BX$2,Inputs!$L$15:$L$25))/12),0)</f>
        <v>0</v>
      </c>
      <c r="BY38" s="383" t="n">
        <f aca="false">IFERROR(BX38*(1+INDEX(Inputs!$P$15:$P$25,MATCH('Cash Flows - Outlier'!BY$2,Inputs!$L$15:$L$25))/12),0)</f>
        <v>0</v>
      </c>
      <c r="BZ38" s="383" t="n">
        <f aca="false">IFERROR(BY38*(1+INDEX(Inputs!$P$15:$P$25,MATCH('Cash Flows - Outlier'!BZ$2,Inputs!$L$15:$L$25))/12),0)</f>
        <v>0</v>
      </c>
      <c r="CA38" s="383" t="n">
        <f aca="false">IFERROR(BZ38*(1+INDEX(Inputs!$P$15:$P$25,MATCH('Cash Flows - Outlier'!CA$2,Inputs!$L$15:$L$25))/12),0)</f>
        <v>0</v>
      </c>
      <c r="CB38" s="383" t="n">
        <f aca="false">IFERROR(CA38*(1+INDEX(Inputs!$P$15:$P$25,MATCH('Cash Flows - Outlier'!CB$2,Inputs!$L$15:$L$25))/12),0)</f>
        <v>0</v>
      </c>
      <c r="CC38" s="383" t="n">
        <f aca="false">IFERROR(CB38*(1+INDEX(Inputs!$P$15:$P$25,MATCH('Cash Flows - Outlier'!CC$2,Inputs!$L$15:$L$25))/12),0)</f>
        <v>0</v>
      </c>
      <c r="CD38" s="383" t="n">
        <f aca="false">IFERROR(CC38*(1+INDEX(Inputs!$P$15:$P$25,MATCH('Cash Flows - Outlier'!CD$2,Inputs!$L$15:$L$25))/12),0)</f>
        <v>0</v>
      </c>
      <c r="CE38" s="383" t="n">
        <f aca="false">IFERROR(CD38*(1+INDEX(Inputs!$P$15:$P$25,MATCH('Cash Flows - Outlier'!CE$2,Inputs!$L$15:$L$25))/12),0)</f>
        <v>0</v>
      </c>
      <c r="CF38" s="383" t="n">
        <f aca="false">IFERROR(CE38*(1+INDEX(Inputs!$P$15:$P$25,MATCH('Cash Flows - Outlier'!CF$2,Inputs!$L$15:$L$25))/12),0)</f>
        <v>0</v>
      </c>
      <c r="CG38" s="383" t="n">
        <f aca="false">IFERROR(CF38*(1+INDEX(Inputs!$P$15:$P$25,MATCH('Cash Flows - Outlier'!CG$2,Inputs!$L$15:$L$25))/12),0)</f>
        <v>0</v>
      </c>
      <c r="CH38" s="383" t="n">
        <f aca="false">IFERROR(CG38*(1+INDEX(Inputs!$P$15:$P$25,MATCH('Cash Flows - Outlier'!CH$2,Inputs!$L$15:$L$25))/12),0)</f>
        <v>0</v>
      </c>
      <c r="CI38" s="383" t="n">
        <f aca="false">IFERROR(CH38*(1+INDEX(Inputs!$P$15:$P$25,MATCH('Cash Flows - Outlier'!CI$2,Inputs!$L$15:$L$25))/12),0)</f>
        <v>0</v>
      </c>
      <c r="CJ38" s="383" t="n">
        <f aca="false">IFERROR(CI38*(1+INDEX(Inputs!$P$15:$P$25,MATCH('Cash Flows - Outlier'!CJ$2,Inputs!$L$15:$L$25))/12),0)</f>
        <v>0</v>
      </c>
      <c r="CK38" s="383" t="n">
        <f aca="false">IFERROR(CJ38*(1+INDEX(Inputs!$P$15:$P$25,MATCH('Cash Flows - Outlier'!CK$2,Inputs!$L$15:$L$25))/12),0)</f>
        <v>0</v>
      </c>
      <c r="CL38" s="383" t="n">
        <f aca="false">IFERROR(CK38*(1+INDEX(Inputs!$P$15:$P$25,MATCH('Cash Flows - Outlier'!CL$2,Inputs!$L$15:$L$25))/12),0)</f>
        <v>0</v>
      </c>
      <c r="CM38" s="383" t="n">
        <f aca="false">IFERROR(CL38*(1+INDEX(Inputs!$P$15:$P$25,MATCH('Cash Flows - Outlier'!CM$2,Inputs!$L$15:$L$25))/12),0)</f>
        <v>0</v>
      </c>
      <c r="CN38" s="383" t="n">
        <f aca="false">IFERROR(CM38*(1+INDEX(Inputs!$P$15:$P$25,MATCH('Cash Flows - Outlier'!CN$2,Inputs!$L$15:$L$25))/12),0)</f>
        <v>0</v>
      </c>
      <c r="CO38" s="383" t="n">
        <f aca="false">IFERROR(CN38*(1+INDEX(Inputs!$P$15:$P$25,MATCH('Cash Flows - Outlier'!CO$2,Inputs!$L$15:$L$25))/12),0)</f>
        <v>0</v>
      </c>
      <c r="CP38" s="383" t="n">
        <f aca="false">IFERROR(CO38*(1+INDEX(Inputs!$P$15:$P$25,MATCH('Cash Flows - Outlier'!CP$2,Inputs!$L$15:$L$25))/12),0)</f>
        <v>0</v>
      </c>
      <c r="CQ38" s="383" t="n">
        <f aca="false">IFERROR(CP38*(1+INDEX(Inputs!$P$15:$P$25,MATCH('Cash Flows - Outlier'!CQ$2,Inputs!$L$15:$L$25))/12),0)</f>
        <v>0</v>
      </c>
      <c r="CR38" s="383" t="n">
        <f aca="false">IFERROR(CQ38*(1+INDEX(Inputs!$P$15:$P$25,MATCH('Cash Flows - Outlier'!CR$2,Inputs!$L$15:$L$25))/12),0)</f>
        <v>0</v>
      </c>
      <c r="CS38" s="383" t="n">
        <f aca="false">IFERROR(CR38*(1+INDEX(Inputs!$P$15:$P$25,MATCH('Cash Flows - Outlier'!CS$2,Inputs!$L$15:$L$25))/12),0)</f>
        <v>0</v>
      </c>
      <c r="CT38" s="383" t="n">
        <f aca="false">IFERROR(CS38*(1+INDEX(Inputs!$P$15:$P$25,MATCH('Cash Flows - Outlier'!CT$2,Inputs!$L$15:$L$25))/12),0)</f>
        <v>0</v>
      </c>
      <c r="CU38" s="383" t="n">
        <f aca="false">IFERROR(CT38*(1+INDEX(Inputs!$P$15:$P$25,MATCH('Cash Flows - Outlier'!CU$2,Inputs!$L$15:$L$25))/12),0)</f>
        <v>0</v>
      </c>
      <c r="CV38" s="383" t="n">
        <f aca="false">IFERROR(CU38*(1+INDEX(Inputs!$P$15:$P$25,MATCH('Cash Flows - Outlier'!CV$2,Inputs!$L$15:$L$25))/12),0)</f>
        <v>0</v>
      </c>
      <c r="CW38" s="383" t="n">
        <f aca="false">IFERROR(CV38*(1+INDEX(Inputs!$P$15:$P$25,MATCH('Cash Flows - Outlier'!CW$2,Inputs!$L$15:$L$25))/12),0)</f>
        <v>0</v>
      </c>
      <c r="CX38" s="383" t="n">
        <f aca="false">IFERROR(CW38*(1+INDEX(Inputs!$P$15:$P$25,MATCH('Cash Flows - Outlier'!CX$2,Inputs!$L$15:$L$25))/12),0)</f>
        <v>0</v>
      </c>
      <c r="CY38" s="383" t="n">
        <f aca="false">IFERROR(CX38*(1+INDEX(Inputs!$P$15:$P$25,MATCH('Cash Flows - Outlier'!CY$2,Inputs!$L$15:$L$25))/12),0)</f>
        <v>0</v>
      </c>
      <c r="CZ38" s="383" t="n">
        <f aca="false">IFERROR(CY38*(1+INDEX(Inputs!$P$15:$P$25,MATCH('Cash Flows - Outlier'!CZ$2,Inputs!$L$15:$L$25))/12),0)</f>
        <v>0</v>
      </c>
      <c r="DA38" s="383" t="n">
        <f aca="false">IFERROR(CZ38*(1+INDEX(Inputs!$P$15:$P$25,MATCH('Cash Flows - Outlier'!DA$2,Inputs!$L$15:$L$25))/12),0)</f>
        <v>0</v>
      </c>
      <c r="DB38" s="383" t="n">
        <f aca="false">IFERROR(DA38*(1+INDEX(Inputs!$P$15:$P$25,MATCH('Cash Flows - Outlier'!DB$2,Inputs!$L$15:$L$25))/12),0)</f>
        <v>0</v>
      </c>
      <c r="DC38" s="383" t="n">
        <f aca="false">IFERROR(DB38*(1+INDEX(Inputs!$P$15:$P$25,MATCH('Cash Flows - Outlier'!DC$2,Inputs!$L$15:$L$25))/12),0)</f>
        <v>0</v>
      </c>
      <c r="DD38" s="383" t="n">
        <f aca="false">IFERROR(DC38*(1+INDEX(Inputs!$P$15:$P$25,MATCH('Cash Flows - Outlier'!DD$2,Inputs!$L$15:$L$25))/12),0)</f>
        <v>0</v>
      </c>
      <c r="DE38" s="383" t="n">
        <f aca="false">IFERROR(DD38*(1+INDEX(Inputs!$P$15:$P$25,MATCH('Cash Flows - Outlier'!DE$2,Inputs!$L$15:$L$25))/12),0)</f>
        <v>0</v>
      </c>
      <c r="DF38" s="383" t="n">
        <f aca="false">IFERROR(DE38*(1+INDEX(Inputs!$P$15:$P$25,MATCH('Cash Flows - Outlier'!DF$2,Inputs!$L$15:$L$25))/12),0)</f>
        <v>0</v>
      </c>
      <c r="DG38" s="383" t="n">
        <f aca="false">IFERROR(DF38*(1+INDEX(Inputs!$P$15:$P$25,MATCH('Cash Flows - Outlier'!DG$2,Inputs!$L$15:$L$25))/12),0)</f>
        <v>0</v>
      </c>
      <c r="DH38" s="383" t="n">
        <f aca="false">IFERROR(DG38*(1+INDEX(Inputs!$P$15:$P$25,MATCH('Cash Flows - Outlier'!DH$2,Inputs!$L$15:$L$25))/12),0)</f>
        <v>0</v>
      </c>
      <c r="DI38" s="383" t="n">
        <f aca="false">IFERROR(DH38*(1+INDEX(Inputs!$P$15:$P$25,MATCH('Cash Flows - Outlier'!DI$2,Inputs!$L$15:$L$25))/12),0)</f>
        <v>0</v>
      </c>
      <c r="DJ38" s="383" t="n">
        <f aca="false">IFERROR(DI38*(1+INDEX(Inputs!$P$15:$P$25,MATCH('Cash Flows - Outlier'!DJ$2,Inputs!$L$15:$L$25))/12),0)</f>
        <v>0</v>
      </c>
      <c r="DK38" s="383" t="n">
        <f aca="false">IFERROR(DJ38*(1+INDEX(Inputs!$P$15:$P$25,MATCH('Cash Flows - Outlier'!DK$2,Inputs!$L$15:$L$25))/12),0)</f>
        <v>0</v>
      </c>
      <c r="DL38" s="383" t="n">
        <f aca="false">IFERROR(DK38*(1+INDEX(Inputs!$P$15:$P$25,MATCH('Cash Flows - Outlier'!DL$2,Inputs!$L$15:$L$25))/12),0)</f>
        <v>0</v>
      </c>
      <c r="DM38" s="383" t="n">
        <f aca="false">IFERROR(DL38*(1+INDEX(Inputs!$P$15:$P$25,MATCH('Cash Flows - Outlier'!DM$2,Inputs!$L$15:$L$25))/12),0)</f>
        <v>0</v>
      </c>
      <c r="DN38" s="383" t="n">
        <f aca="false">IFERROR(DM38*(1+INDEX(Inputs!$P$15:$P$25,MATCH('Cash Flows - Outlier'!DN$2,Inputs!$L$15:$L$25))/12),0)</f>
        <v>0</v>
      </c>
      <c r="DO38" s="383" t="n">
        <f aca="false">IFERROR(DN38*(1+INDEX(Inputs!$P$15:$P$25,MATCH('Cash Flows - Outlier'!DO$2,Inputs!$L$15:$L$25))/12),0)</f>
        <v>0</v>
      </c>
      <c r="DP38" s="383" t="n">
        <f aca="false">IFERROR(DO38*(1+INDEX(Inputs!$P$15:$P$25,MATCH('Cash Flows - Outlier'!DP$2,Inputs!$L$15:$L$25))/12),0)</f>
        <v>0</v>
      </c>
      <c r="DQ38" s="383" t="n">
        <f aca="false">IFERROR(DP38*(1+INDEX(Inputs!$P$15:$P$25,MATCH('Cash Flows - Outlier'!DQ$2,Inputs!$L$15:$L$25))/12),0)</f>
        <v>0</v>
      </c>
      <c r="DR38" s="383" t="n">
        <f aca="false">IFERROR(DQ38*(1+INDEX(Inputs!$P$15:$P$25,MATCH('Cash Flows - Outlier'!DR$2,Inputs!$L$15:$L$25))/12),0)</f>
        <v>0</v>
      </c>
      <c r="DS38" s="383" t="n">
        <f aca="false">IFERROR(DR38*(1+INDEX(Inputs!$P$15:$P$25,MATCH('Cash Flows - Outlier'!DS$2,Inputs!$L$15:$L$25))/12),0)</f>
        <v>0</v>
      </c>
      <c r="DT38" s="383" t="n">
        <f aca="false">IFERROR(DS38*(1+INDEX(Inputs!$P$15:$P$25,MATCH('Cash Flows - Outlier'!DT$2,Inputs!$L$15:$L$25))/12),0)</f>
        <v>0</v>
      </c>
      <c r="DU38" s="383" t="n">
        <f aca="false">IFERROR(DT38*(1+INDEX(Inputs!$P$15:$P$25,MATCH('Cash Flows - Outlier'!DU$2,Inputs!$L$15:$L$25))/12),0)</f>
        <v>0</v>
      </c>
      <c r="DV38" s="383" t="n">
        <f aca="false">IFERROR(DU38*(1+INDEX(Inputs!$P$15:$P$25,MATCH('Cash Flows - Outlier'!DV$2,Inputs!$L$15:$L$25))/12),0)</f>
        <v>0</v>
      </c>
      <c r="DW38" s="383" t="n">
        <f aca="false">IFERROR(DV38*(1+INDEX(Inputs!$P$15:$P$25,MATCH('Cash Flows - Outlier'!DW$2,Inputs!$L$15:$L$25))/12),0)</f>
        <v>0</v>
      </c>
      <c r="DX38" s="383" t="n">
        <f aca="false">IFERROR(DW38*(1+INDEX(Inputs!$P$15:$P$25,MATCH('Cash Flows - Outlier'!DX$2,Inputs!$L$15:$L$25))/12),0)</f>
        <v>0</v>
      </c>
      <c r="DY38" s="383" t="n">
        <f aca="false">IFERROR(DX38*(1+INDEX(Inputs!$P$15:$P$25,MATCH('Cash Flows - Outlier'!DY$2,Inputs!$L$15:$L$25))/12),0)</f>
        <v>0</v>
      </c>
      <c r="DZ38" s="383" t="n">
        <f aca="false">IFERROR(DY38*(1+INDEX(Inputs!$P$15:$P$25,MATCH('Cash Flows - Outlier'!DZ$2,Inputs!$L$15:$L$25))/12),0)</f>
        <v>0</v>
      </c>
      <c r="EA38" s="383" t="n">
        <f aca="false">IFERROR(DZ38*(1+INDEX(Inputs!$P$15:$P$25,MATCH('Cash Flows - Outlier'!EA$2,Inputs!$L$15:$L$25))/12),0)</f>
        <v>0</v>
      </c>
      <c r="EB38" s="383" t="n">
        <f aca="false">IFERROR(EA38*(1+INDEX(Inputs!$P$15:$P$25,MATCH('Cash Flows - Outlier'!EB$2,Inputs!$L$15:$L$25))/12),0)</f>
        <v>0</v>
      </c>
      <c r="EC38" s="383" t="n">
        <f aca="false">IFERROR(EB38*(1+INDEX(Inputs!$P$15:$P$25,MATCH('Cash Flows - Outlier'!EC$2,Inputs!$L$15:$L$25))/12),0)</f>
        <v>0</v>
      </c>
      <c r="ED38" s="383" t="n">
        <f aca="false">IFERROR(EC38*(1+INDEX(Inputs!$P$15:$P$25,MATCH('Cash Flows - Outlier'!ED$2,Inputs!$L$15:$L$25))/12),0)</f>
        <v>0</v>
      </c>
      <c r="EE38" s="383" t="n">
        <f aca="false">IFERROR(ED38*(1+INDEX(Inputs!$P$15:$P$25,MATCH('Cash Flows - Outlier'!EE$2,Inputs!$L$15:$L$25))/12),0)</f>
        <v>0</v>
      </c>
      <c r="EF38" s="383" t="n">
        <f aca="false">IFERROR(EE38*(1+INDEX(Inputs!$P$15:$P$25,MATCH('Cash Flows - Outlier'!EF$2,Inputs!$L$15:$L$25))/12),0)</f>
        <v>0</v>
      </c>
      <c r="EG38" s="383" t="n">
        <f aca="false">IFERROR(EF38*(1+INDEX(Inputs!$P$15:$P$25,MATCH('Cash Flows - Outlier'!EG$2,Inputs!$L$15:$L$25))/12),0)</f>
        <v>0</v>
      </c>
      <c r="EH38" s="383" t="n">
        <f aca="false">IFERROR(EG38*(1+INDEX(Inputs!$P$15:$P$25,MATCH('Cash Flows - Outlier'!EH$2,Inputs!$L$15:$L$25))/12),0)</f>
        <v>0</v>
      </c>
      <c r="EI38" s="383" t="n">
        <f aca="false">IFERROR(EH38*(1+INDEX(Inputs!$P$15:$P$25,MATCH('Cash Flows - Outlier'!EI$2,Inputs!$L$15:$L$25))/12),0)</f>
        <v>0</v>
      </c>
      <c r="EJ38" s="383" t="n">
        <f aca="false">IFERROR(EI38*(1+INDEX(Inputs!$P$15:$P$25,MATCH('Cash Flows - Outlier'!EJ$2,Inputs!$L$15:$L$25))/12),0)</f>
        <v>0</v>
      </c>
      <c r="EK38" s="383" t="n">
        <f aca="false">IFERROR(EJ38*(1+INDEX(Inputs!$P$15:$P$25,MATCH('Cash Flows - Outlier'!EK$2,Inputs!$L$15:$L$25))/12),0)</f>
        <v>0</v>
      </c>
      <c r="EL38" s="383" t="n">
        <f aca="false">IFERROR(EK38*(1+INDEX(Inputs!$P$15:$P$25,MATCH('Cash Flows - Outlier'!EL$2,Inputs!$L$15:$L$25))/12),0)</f>
        <v>0</v>
      </c>
      <c r="EM38" s="383" t="n">
        <f aca="false">IFERROR(EL38*(1+INDEX(Inputs!$P$15:$P$25,MATCH('Cash Flows - Outlier'!EM$2,Inputs!$L$15:$L$25))/12),0)</f>
        <v>0</v>
      </c>
      <c r="EN38" s="383" t="n">
        <f aca="false">IFERROR(EM38*(1+INDEX(Inputs!$P$15:$P$25,MATCH('Cash Flows - Outlier'!EN$2,Inputs!$L$15:$L$25))/12),0)</f>
        <v>0</v>
      </c>
      <c r="EO38" s="383" t="n">
        <f aca="false">IFERROR(EN38*(1+INDEX(Inputs!$P$15:$P$25,MATCH('Cash Flows - Outlier'!EO$2,Inputs!$L$15:$L$25))/12),0)</f>
        <v>0</v>
      </c>
      <c r="EP38" s="383" t="n">
        <f aca="false">IFERROR(EO38*(1+INDEX(Inputs!$P$15:$P$25,MATCH('Cash Flows - Outlier'!EP$2,Inputs!$L$15:$L$25))/12),0)</f>
        <v>0</v>
      </c>
      <c r="EQ38" s="383" t="n">
        <f aca="false">IFERROR(EP38*(1+INDEX(Inputs!$P$15:$P$25,MATCH('Cash Flows - Outlier'!EQ$2,Inputs!$L$15:$L$25))/12),0)</f>
        <v>0</v>
      </c>
      <c r="ER38" s="383" t="n">
        <f aca="false">IFERROR(EQ38*(1+INDEX(Inputs!$P$15:$P$25,MATCH('Cash Flows - Outlier'!ER$2,Inputs!$L$15:$L$25))/12),0)</f>
        <v>0</v>
      </c>
      <c r="ES38" s="383" t="n">
        <f aca="false">IFERROR(ER38*(1+INDEX(Inputs!$P$15:$P$25,MATCH('Cash Flows - Outlier'!ES$2,Inputs!$L$15:$L$25))/12),0)</f>
        <v>0</v>
      </c>
      <c r="ET38" s="383" t="n">
        <f aca="false">IFERROR(ES38*(1+INDEX(Inputs!$P$15:$P$25,MATCH('Cash Flows - Outlier'!ET$2,Inputs!$L$15:$L$25))/12),0)</f>
        <v>0</v>
      </c>
      <c r="EU38" s="383" t="n">
        <f aca="false">IFERROR(ET38*(1+INDEX(Inputs!$P$15:$P$25,MATCH('Cash Flows - Outlier'!EU$2,Inputs!$L$15:$L$25))/12),0)</f>
        <v>0</v>
      </c>
      <c r="EV38" s="383" t="n">
        <f aca="false">IFERROR(EU38*(1+INDEX(Inputs!$P$15:$P$25,MATCH('Cash Flows - Outlier'!EV$2,Inputs!$L$15:$L$25))/12),0)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0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Outlier'!V$2,Inputs!$L$15:$L$25))/12),0)</f>
        <v>0</v>
      </c>
      <c r="W39" s="383" t="n">
        <f aca="false">IFERROR(V39*(1+INDEX(Inputs!$P$15:$P$25,MATCH('Cash Flows - Outlier'!W$2,Inputs!$L$15:$L$25))/12),0)</f>
        <v>0</v>
      </c>
      <c r="X39" s="383" t="n">
        <f aca="false">IFERROR(W39*(1+INDEX(Inputs!$P$15:$P$25,MATCH('Cash Flows - Outlier'!X$2,Inputs!$L$15:$L$25))/12),0)</f>
        <v>0</v>
      </c>
      <c r="Y39" s="383" t="n">
        <f aca="false">IFERROR(X39*(1+INDEX(Inputs!$P$15:$P$25,MATCH('Cash Flows - Outlier'!Y$2,Inputs!$L$15:$L$25))/12),0)</f>
        <v>0</v>
      </c>
      <c r="Z39" s="383" t="n">
        <f aca="false">IFERROR(Y39*(1+INDEX(Inputs!$P$15:$P$25,MATCH('Cash Flows - Outlier'!Z$2,Inputs!$L$15:$L$25))/12),0)</f>
        <v>0</v>
      </c>
      <c r="AA39" s="383" t="n">
        <f aca="false">IFERROR(Z39*(1+INDEX(Inputs!$P$15:$P$25,MATCH('Cash Flows - Outlier'!AA$2,Inputs!$L$15:$L$25))/12),0)</f>
        <v>0</v>
      </c>
      <c r="AB39" s="383" t="n">
        <f aca="false">IFERROR(AA39*(1+INDEX(Inputs!$P$15:$P$25,MATCH('Cash Flows - Outlier'!AB$2,Inputs!$L$15:$L$25))/12),0)</f>
        <v>0</v>
      </c>
      <c r="AC39" s="383" t="n">
        <f aca="false">IFERROR(AB39*(1+INDEX(Inputs!$P$15:$P$25,MATCH('Cash Flows - Outlier'!AC$2,Inputs!$L$15:$L$25))/12),0)</f>
        <v>0</v>
      </c>
      <c r="AD39" s="383" t="n">
        <f aca="false">IFERROR(AC39*(1+INDEX(Inputs!$P$15:$P$25,MATCH('Cash Flows - Outlier'!AD$2,Inputs!$L$15:$L$25))/12),0)</f>
        <v>0</v>
      </c>
      <c r="AE39" s="383" t="n">
        <f aca="false">IFERROR(AD39*(1+INDEX(Inputs!$P$15:$P$25,MATCH('Cash Flows - Outlier'!AE$2,Inputs!$L$15:$L$25))/12),0)</f>
        <v>0</v>
      </c>
      <c r="AF39" s="383" t="n">
        <f aca="false">IFERROR(AE39*(1+INDEX(Inputs!$P$15:$P$25,MATCH('Cash Flows - Outlier'!AF$2,Inputs!$L$15:$L$25))/12),0)</f>
        <v>0</v>
      </c>
      <c r="AG39" s="383" t="n">
        <f aca="false">IFERROR(AF39*(1+INDEX(Inputs!$P$15:$P$25,MATCH('Cash Flows - Outlier'!AG$2,Inputs!$L$15:$L$25))/12),0)</f>
        <v>0</v>
      </c>
      <c r="AH39" s="383" t="n">
        <f aca="false">IFERROR(AG39*(1+INDEX(Inputs!$P$15:$P$25,MATCH('Cash Flows - Outlier'!AH$2,Inputs!$L$15:$L$25))/12),0)</f>
        <v>0</v>
      </c>
      <c r="AI39" s="383" t="n">
        <f aca="false">IFERROR(AH39*(1+INDEX(Inputs!$P$15:$P$25,MATCH('Cash Flows - Outlier'!AI$2,Inputs!$L$15:$L$25))/12),0)</f>
        <v>0</v>
      </c>
      <c r="AJ39" s="383" t="n">
        <f aca="false">IFERROR(AI39*(1+INDEX(Inputs!$P$15:$P$25,MATCH('Cash Flows - Outlier'!AJ$2,Inputs!$L$15:$L$25))/12),0)</f>
        <v>0</v>
      </c>
      <c r="AK39" s="383" t="n">
        <f aca="false">IFERROR(AJ39*(1+INDEX(Inputs!$P$15:$P$25,MATCH('Cash Flows - Outlier'!AK$2,Inputs!$L$15:$L$25))/12),0)</f>
        <v>0</v>
      </c>
      <c r="AL39" s="383" t="n">
        <f aca="false">IFERROR(AK39*(1+INDEX(Inputs!$P$15:$P$25,MATCH('Cash Flows - Outlier'!AL$2,Inputs!$L$15:$L$25))/12),0)</f>
        <v>0</v>
      </c>
      <c r="AM39" s="383" t="n">
        <f aca="false">IFERROR(AL39*(1+INDEX(Inputs!$P$15:$P$25,MATCH('Cash Flows - Outlier'!AM$2,Inputs!$L$15:$L$25))/12),0)</f>
        <v>0</v>
      </c>
      <c r="AN39" s="383" t="n">
        <f aca="false">IFERROR(AM39*(1+INDEX(Inputs!$P$15:$P$25,MATCH('Cash Flows - Outlier'!AN$2,Inputs!$L$15:$L$25))/12),0)</f>
        <v>0</v>
      </c>
      <c r="AO39" s="383" t="n">
        <f aca="false">IFERROR(AN39*(1+INDEX(Inputs!$P$15:$P$25,MATCH('Cash Flows - Outlier'!AO$2,Inputs!$L$15:$L$25))/12),0)</f>
        <v>0</v>
      </c>
      <c r="AP39" s="383" t="n">
        <f aca="false">IFERROR(AO39*(1+INDEX(Inputs!$P$15:$P$25,MATCH('Cash Flows - Outlier'!AP$2,Inputs!$L$15:$L$25))/12),0)</f>
        <v>0</v>
      </c>
      <c r="AQ39" s="383" t="n">
        <f aca="false">IFERROR(AP39*(1+INDEX(Inputs!$P$15:$P$25,MATCH('Cash Flows - Outlier'!AQ$2,Inputs!$L$15:$L$25))/12),0)</f>
        <v>0</v>
      </c>
      <c r="AR39" s="383" t="n">
        <f aca="false">IFERROR(AQ39*(1+INDEX(Inputs!$P$15:$P$25,MATCH('Cash Flows - Outlier'!AR$2,Inputs!$L$15:$L$25))/12),0)</f>
        <v>0</v>
      </c>
      <c r="AS39" s="383" t="n">
        <f aca="false">IFERROR(AR39*(1+INDEX(Inputs!$P$15:$P$25,MATCH('Cash Flows - Outlier'!AS$2,Inputs!$L$15:$L$25))/12),0)</f>
        <v>0</v>
      </c>
      <c r="AT39" s="383" t="n">
        <f aca="false">IFERROR(AS39*(1+INDEX(Inputs!$P$15:$P$25,MATCH('Cash Flows - Outlier'!AT$2,Inputs!$L$15:$L$25))/12),0)</f>
        <v>0</v>
      </c>
      <c r="AU39" s="383" t="n">
        <f aca="false">IFERROR(AT39*(1+INDEX(Inputs!$P$15:$P$25,MATCH('Cash Flows - Outlier'!AU$2,Inputs!$L$15:$L$25))/12),0)</f>
        <v>0</v>
      </c>
      <c r="AV39" s="383" t="n">
        <f aca="false">IFERROR(AU39*(1+INDEX(Inputs!$P$15:$P$25,MATCH('Cash Flows - Outlier'!AV$2,Inputs!$L$15:$L$25))/12),0)</f>
        <v>0</v>
      </c>
      <c r="AW39" s="383" t="n">
        <f aca="false">IFERROR(AV39*(1+INDEX(Inputs!$P$15:$P$25,MATCH('Cash Flows - Outlier'!AW$2,Inputs!$L$15:$L$25))/12),0)</f>
        <v>0</v>
      </c>
      <c r="AX39" s="383" t="n">
        <f aca="false">IFERROR(AW39*(1+INDEX(Inputs!$P$15:$P$25,MATCH('Cash Flows - Outlier'!AX$2,Inputs!$L$15:$L$25))/12),0)</f>
        <v>0</v>
      </c>
      <c r="AY39" s="383" t="n">
        <f aca="false">IFERROR(AX39*(1+INDEX(Inputs!$P$15:$P$25,MATCH('Cash Flows - Outlier'!AY$2,Inputs!$L$15:$L$25))/12),0)</f>
        <v>0</v>
      </c>
      <c r="AZ39" s="383" t="n">
        <f aca="false">IFERROR(AY39*(1+INDEX(Inputs!$P$15:$P$25,MATCH('Cash Flows - Outlier'!AZ$2,Inputs!$L$15:$L$25))/12),0)</f>
        <v>0</v>
      </c>
      <c r="BA39" s="383" t="n">
        <f aca="false">IFERROR(AZ39*(1+INDEX(Inputs!$P$15:$P$25,MATCH('Cash Flows - Outlier'!BA$2,Inputs!$L$15:$L$25))/12),0)</f>
        <v>0</v>
      </c>
      <c r="BB39" s="383" t="n">
        <f aca="false">IFERROR(BA39*(1+INDEX(Inputs!$P$15:$P$25,MATCH('Cash Flows - Outlier'!BB$2,Inputs!$L$15:$L$25))/12),0)</f>
        <v>0</v>
      </c>
      <c r="BC39" s="383" t="n">
        <f aca="false">IFERROR(BB39*(1+INDEX(Inputs!$P$15:$P$25,MATCH('Cash Flows - Outlier'!BC$2,Inputs!$L$15:$L$25))/12),0)</f>
        <v>0</v>
      </c>
      <c r="BD39" s="383" t="n">
        <f aca="false">IFERROR(BC39*(1+INDEX(Inputs!$P$15:$P$25,MATCH('Cash Flows - Outlier'!BD$2,Inputs!$L$15:$L$25))/12),0)</f>
        <v>0</v>
      </c>
      <c r="BE39" s="383" t="n">
        <f aca="false">IFERROR(BD39*(1+INDEX(Inputs!$P$15:$P$25,MATCH('Cash Flows - Outlier'!BE$2,Inputs!$L$15:$L$25))/12),0)</f>
        <v>0</v>
      </c>
      <c r="BF39" s="383" t="n">
        <f aca="false">IFERROR(BE39*(1+INDEX(Inputs!$P$15:$P$25,MATCH('Cash Flows - Outlier'!BF$2,Inputs!$L$15:$L$25))/12),0)</f>
        <v>0</v>
      </c>
      <c r="BG39" s="383" t="n">
        <f aca="false">IFERROR(BF39*(1+INDEX(Inputs!$P$15:$P$25,MATCH('Cash Flows - Outlier'!BG$2,Inputs!$L$15:$L$25))/12),0)</f>
        <v>0</v>
      </c>
      <c r="BH39" s="383" t="n">
        <f aca="false">IFERROR(BG39*(1+INDEX(Inputs!$P$15:$P$25,MATCH('Cash Flows - Outlier'!BH$2,Inputs!$L$15:$L$25))/12),0)</f>
        <v>0</v>
      </c>
      <c r="BI39" s="383" t="n">
        <f aca="false">IFERROR(BH39*(1+INDEX(Inputs!$P$15:$P$25,MATCH('Cash Flows - Outlier'!BI$2,Inputs!$L$15:$L$25))/12),0)</f>
        <v>0</v>
      </c>
      <c r="BJ39" s="383" t="n">
        <f aca="false">IFERROR(BI39*(1+INDEX(Inputs!$P$15:$P$25,MATCH('Cash Flows - Outlier'!BJ$2,Inputs!$L$15:$L$25))/12),0)</f>
        <v>0</v>
      </c>
      <c r="BK39" s="383" t="n">
        <f aca="false">IFERROR(BJ39*(1+INDEX(Inputs!$P$15:$P$25,MATCH('Cash Flows - Outlier'!BK$2,Inputs!$L$15:$L$25))/12),0)</f>
        <v>0</v>
      </c>
      <c r="BL39" s="383" t="n">
        <f aca="false">IFERROR(BK39*(1+INDEX(Inputs!$P$15:$P$25,MATCH('Cash Flows - Outlier'!BL$2,Inputs!$L$15:$L$25))/12),0)</f>
        <v>0</v>
      </c>
      <c r="BM39" s="383" t="n">
        <f aca="false">IFERROR(BL39*(1+INDEX(Inputs!$P$15:$P$25,MATCH('Cash Flows - Outlier'!BM$2,Inputs!$L$15:$L$25))/12),0)</f>
        <v>0</v>
      </c>
      <c r="BN39" s="383" t="n">
        <f aca="false">IFERROR(BM39*(1+INDEX(Inputs!$P$15:$P$25,MATCH('Cash Flows - Outlier'!BN$2,Inputs!$L$15:$L$25))/12),0)</f>
        <v>0</v>
      </c>
      <c r="BO39" s="383" t="n">
        <f aca="false">IFERROR(BN39*(1+INDEX(Inputs!$P$15:$P$25,MATCH('Cash Flows - Outlier'!BO$2,Inputs!$L$15:$L$25))/12),0)</f>
        <v>0</v>
      </c>
      <c r="BP39" s="383" t="n">
        <f aca="false">IFERROR(BO39*(1+INDEX(Inputs!$P$15:$P$25,MATCH('Cash Flows - Outlier'!BP$2,Inputs!$L$15:$L$25))/12),0)</f>
        <v>0</v>
      </c>
      <c r="BQ39" s="383" t="n">
        <f aca="false">IFERROR(BP39*(1+INDEX(Inputs!$P$15:$P$25,MATCH('Cash Flows - Outlier'!BQ$2,Inputs!$L$15:$L$25))/12),0)</f>
        <v>0</v>
      </c>
      <c r="BR39" s="383" t="n">
        <f aca="false">IFERROR(BQ39*(1+INDEX(Inputs!$P$15:$P$25,MATCH('Cash Flows - Outlier'!BR$2,Inputs!$L$15:$L$25))/12),0)</f>
        <v>0</v>
      </c>
      <c r="BS39" s="383" t="n">
        <f aca="false">IFERROR(BR39*(1+INDEX(Inputs!$P$15:$P$25,MATCH('Cash Flows - Outlier'!BS$2,Inputs!$L$15:$L$25))/12),0)</f>
        <v>0</v>
      </c>
      <c r="BT39" s="383" t="n">
        <f aca="false">IFERROR(BS39*(1+INDEX(Inputs!$P$15:$P$25,MATCH('Cash Flows - Outlier'!BT$2,Inputs!$L$15:$L$25))/12),0)</f>
        <v>0</v>
      </c>
      <c r="BU39" s="383" t="n">
        <f aca="false">IFERROR(BT39*(1+INDEX(Inputs!$P$15:$P$25,MATCH('Cash Flows - Outlier'!BU$2,Inputs!$L$15:$L$25))/12),0)</f>
        <v>0</v>
      </c>
      <c r="BV39" s="383" t="n">
        <f aca="false">IFERROR(BU39*(1+INDEX(Inputs!$P$15:$P$25,MATCH('Cash Flows - Outlier'!BV$2,Inputs!$L$15:$L$25))/12),0)</f>
        <v>0</v>
      </c>
      <c r="BW39" s="383" t="n">
        <f aca="false">IFERROR(BV39*(1+INDEX(Inputs!$P$15:$P$25,MATCH('Cash Flows - Outlier'!BW$2,Inputs!$L$15:$L$25))/12),0)</f>
        <v>0</v>
      </c>
      <c r="BX39" s="383" t="n">
        <f aca="false">IFERROR(BW39*(1+INDEX(Inputs!$P$15:$P$25,MATCH('Cash Flows - Outlier'!BX$2,Inputs!$L$15:$L$25))/12),0)</f>
        <v>0</v>
      </c>
      <c r="BY39" s="383" t="n">
        <f aca="false">IFERROR(BX39*(1+INDEX(Inputs!$P$15:$P$25,MATCH('Cash Flows - Outlier'!BY$2,Inputs!$L$15:$L$25))/12),0)</f>
        <v>0</v>
      </c>
      <c r="BZ39" s="383" t="n">
        <f aca="false">IFERROR(BY39*(1+INDEX(Inputs!$P$15:$P$25,MATCH('Cash Flows - Outlier'!BZ$2,Inputs!$L$15:$L$25))/12),0)</f>
        <v>0</v>
      </c>
      <c r="CA39" s="383" t="n">
        <f aca="false">IFERROR(BZ39*(1+INDEX(Inputs!$P$15:$P$25,MATCH('Cash Flows - Outlier'!CA$2,Inputs!$L$15:$L$25))/12),0)</f>
        <v>0</v>
      </c>
      <c r="CB39" s="383" t="n">
        <f aca="false">IFERROR(CA39*(1+INDEX(Inputs!$P$15:$P$25,MATCH('Cash Flows - Outlier'!CB$2,Inputs!$L$15:$L$25))/12),0)</f>
        <v>0</v>
      </c>
      <c r="CC39" s="383" t="n">
        <f aca="false">IFERROR(CB39*(1+INDEX(Inputs!$P$15:$P$25,MATCH('Cash Flows - Outlier'!CC$2,Inputs!$L$15:$L$25))/12),0)</f>
        <v>0</v>
      </c>
      <c r="CD39" s="383" t="n">
        <f aca="false">IFERROR(CC39*(1+INDEX(Inputs!$P$15:$P$25,MATCH('Cash Flows - Outlier'!CD$2,Inputs!$L$15:$L$25))/12),0)</f>
        <v>0</v>
      </c>
      <c r="CE39" s="383" t="n">
        <f aca="false">IFERROR(CD39*(1+INDEX(Inputs!$P$15:$P$25,MATCH('Cash Flows - Outlier'!CE$2,Inputs!$L$15:$L$25))/12),0)</f>
        <v>0</v>
      </c>
      <c r="CF39" s="383" t="n">
        <f aca="false">IFERROR(CE39*(1+INDEX(Inputs!$P$15:$P$25,MATCH('Cash Flows - Outlier'!CF$2,Inputs!$L$15:$L$25))/12),0)</f>
        <v>0</v>
      </c>
      <c r="CG39" s="383" t="n">
        <f aca="false">IFERROR(CF39*(1+INDEX(Inputs!$P$15:$P$25,MATCH('Cash Flows - Outlier'!CG$2,Inputs!$L$15:$L$25))/12),0)</f>
        <v>0</v>
      </c>
      <c r="CH39" s="383" t="n">
        <f aca="false">IFERROR(CG39*(1+INDEX(Inputs!$P$15:$P$25,MATCH('Cash Flows - Outlier'!CH$2,Inputs!$L$15:$L$25))/12),0)</f>
        <v>0</v>
      </c>
      <c r="CI39" s="383" t="n">
        <f aca="false">IFERROR(CH39*(1+INDEX(Inputs!$P$15:$P$25,MATCH('Cash Flows - Outlier'!CI$2,Inputs!$L$15:$L$25))/12),0)</f>
        <v>0</v>
      </c>
      <c r="CJ39" s="383" t="n">
        <f aca="false">IFERROR(CI39*(1+INDEX(Inputs!$P$15:$P$25,MATCH('Cash Flows - Outlier'!CJ$2,Inputs!$L$15:$L$25))/12),0)</f>
        <v>0</v>
      </c>
      <c r="CK39" s="383" t="n">
        <f aca="false">IFERROR(CJ39*(1+INDEX(Inputs!$P$15:$P$25,MATCH('Cash Flows - Outlier'!CK$2,Inputs!$L$15:$L$25))/12),0)</f>
        <v>0</v>
      </c>
      <c r="CL39" s="383" t="n">
        <f aca="false">IFERROR(CK39*(1+INDEX(Inputs!$P$15:$P$25,MATCH('Cash Flows - Outlier'!CL$2,Inputs!$L$15:$L$25))/12),0)</f>
        <v>0</v>
      </c>
      <c r="CM39" s="383" t="n">
        <f aca="false">IFERROR(CL39*(1+INDEX(Inputs!$P$15:$P$25,MATCH('Cash Flows - Outlier'!CM$2,Inputs!$L$15:$L$25))/12),0)</f>
        <v>0</v>
      </c>
      <c r="CN39" s="383" t="n">
        <f aca="false">IFERROR(CM39*(1+INDEX(Inputs!$P$15:$P$25,MATCH('Cash Flows - Outlier'!CN$2,Inputs!$L$15:$L$25))/12),0)</f>
        <v>0</v>
      </c>
      <c r="CO39" s="383" t="n">
        <f aca="false">IFERROR(CN39*(1+INDEX(Inputs!$P$15:$P$25,MATCH('Cash Flows - Outlier'!CO$2,Inputs!$L$15:$L$25))/12),0)</f>
        <v>0</v>
      </c>
      <c r="CP39" s="383" t="n">
        <f aca="false">IFERROR(CO39*(1+INDEX(Inputs!$P$15:$P$25,MATCH('Cash Flows - Outlier'!CP$2,Inputs!$L$15:$L$25))/12),0)</f>
        <v>0</v>
      </c>
      <c r="CQ39" s="383" t="n">
        <f aca="false">IFERROR(CP39*(1+INDEX(Inputs!$P$15:$P$25,MATCH('Cash Flows - Outlier'!CQ$2,Inputs!$L$15:$L$25))/12),0)</f>
        <v>0</v>
      </c>
      <c r="CR39" s="383" t="n">
        <f aca="false">IFERROR(CQ39*(1+INDEX(Inputs!$P$15:$P$25,MATCH('Cash Flows - Outlier'!CR$2,Inputs!$L$15:$L$25))/12),0)</f>
        <v>0</v>
      </c>
      <c r="CS39" s="383" t="n">
        <f aca="false">IFERROR(CR39*(1+INDEX(Inputs!$P$15:$P$25,MATCH('Cash Flows - Outlier'!CS$2,Inputs!$L$15:$L$25))/12),0)</f>
        <v>0</v>
      </c>
      <c r="CT39" s="383" t="n">
        <f aca="false">IFERROR(CS39*(1+INDEX(Inputs!$P$15:$P$25,MATCH('Cash Flows - Outlier'!CT$2,Inputs!$L$15:$L$25))/12),0)</f>
        <v>0</v>
      </c>
      <c r="CU39" s="383" t="n">
        <f aca="false">IFERROR(CT39*(1+INDEX(Inputs!$P$15:$P$25,MATCH('Cash Flows - Outlier'!CU$2,Inputs!$L$15:$L$25))/12),0)</f>
        <v>0</v>
      </c>
      <c r="CV39" s="383" t="n">
        <f aca="false">IFERROR(CU39*(1+INDEX(Inputs!$P$15:$P$25,MATCH('Cash Flows - Outlier'!CV$2,Inputs!$L$15:$L$25))/12),0)</f>
        <v>0</v>
      </c>
      <c r="CW39" s="383" t="n">
        <f aca="false">IFERROR(CV39*(1+INDEX(Inputs!$P$15:$P$25,MATCH('Cash Flows - Outlier'!CW$2,Inputs!$L$15:$L$25))/12),0)</f>
        <v>0</v>
      </c>
      <c r="CX39" s="383" t="n">
        <f aca="false">IFERROR(CW39*(1+INDEX(Inputs!$P$15:$P$25,MATCH('Cash Flows - Outlier'!CX$2,Inputs!$L$15:$L$25))/12),0)</f>
        <v>0</v>
      </c>
      <c r="CY39" s="383" t="n">
        <f aca="false">IFERROR(CX39*(1+INDEX(Inputs!$P$15:$P$25,MATCH('Cash Flows - Outlier'!CY$2,Inputs!$L$15:$L$25))/12),0)</f>
        <v>0</v>
      </c>
      <c r="CZ39" s="383" t="n">
        <f aca="false">IFERROR(CY39*(1+INDEX(Inputs!$P$15:$P$25,MATCH('Cash Flows - Outlier'!CZ$2,Inputs!$L$15:$L$25))/12),0)</f>
        <v>0</v>
      </c>
      <c r="DA39" s="383" t="n">
        <f aca="false">IFERROR(CZ39*(1+INDEX(Inputs!$P$15:$P$25,MATCH('Cash Flows - Outlier'!DA$2,Inputs!$L$15:$L$25))/12),0)</f>
        <v>0</v>
      </c>
      <c r="DB39" s="383" t="n">
        <f aca="false">IFERROR(DA39*(1+INDEX(Inputs!$P$15:$P$25,MATCH('Cash Flows - Outlier'!DB$2,Inputs!$L$15:$L$25))/12),0)</f>
        <v>0</v>
      </c>
      <c r="DC39" s="383" t="n">
        <f aca="false">IFERROR(DB39*(1+INDEX(Inputs!$P$15:$P$25,MATCH('Cash Flows - Outlier'!DC$2,Inputs!$L$15:$L$25))/12),0)</f>
        <v>0</v>
      </c>
      <c r="DD39" s="383" t="n">
        <f aca="false">IFERROR(DC39*(1+INDEX(Inputs!$P$15:$P$25,MATCH('Cash Flows - Outlier'!DD$2,Inputs!$L$15:$L$25))/12),0)</f>
        <v>0</v>
      </c>
      <c r="DE39" s="383" t="n">
        <f aca="false">IFERROR(DD39*(1+INDEX(Inputs!$P$15:$P$25,MATCH('Cash Flows - Outlier'!DE$2,Inputs!$L$15:$L$25))/12),0)</f>
        <v>0</v>
      </c>
      <c r="DF39" s="383" t="n">
        <f aca="false">IFERROR(DE39*(1+INDEX(Inputs!$P$15:$P$25,MATCH('Cash Flows - Outlier'!DF$2,Inputs!$L$15:$L$25))/12),0)</f>
        <v>0</v>
      </c>
      <c r="DG39" s="383" t="n">
        <f aca="false">IFERROR(DF39*(1+INDEX(Inputs!$P$15:$P$25,MATCH('Cash Flows - Outlier'!DG$2,Inputs!$L$15:$L$25))/12),0)</f>
        <v>0</v>
      </c>
      <c r="DH39" s="383" t="n">
        <f aca="false">IFERROR(DG39*(1+INDEX(Inputs!$P$15:$P$25,MATCH('Cash Flows - Outlier'!DH$2,Inputs!$L$15:$L$25))/12),0)</f>
        <v>0</v>
      </c>
      <c r="DI39" s="383" t="n">
        <f aca="false">IFERROR(DH39*(1+INDEX(Inputs!$P$15:$P$25,MATCH('Cash Flows - Outlier'!DI$2,Inputs!$L$15:$L$25))/12),0)</f>
        <v>0</v>
      </c>
      <c r="DJ39" s="383" t="n">
        <f aca="false">IFERROR(DI39*(1+INDEX(Inputs!$P$15:$P$25,MATCH('Cash Flows - Outlier'!DJ$2,Inputs!$L$15:$L$25))/12),0)</f>
        <v>0</v>
      </c>
      <c r="DK39" s="383" t="n">
        <f aca="false">IFERROR(DJ39*(1+INDEX(Inputs!$P$15:$P$25,MATCH('Cash Flows - Outlier'!DK$2,Inputs!$L$15:$L$25))/12),0)</f>
        <v>0</v>
      </c>
      <c r="DL39" s="383" t="n">
        <f aca="false">IFERROR(DK39*(1+INDEX(Inputs!$P$15:$P$25,MATCH('Cash Flows - Outlier'!DL$2,Inputs!$L$15:$L$25))/12),0)</f>
        <v>0</v>
      </c>
      <c r="DM39" s="383" t="n">
        <f aca="false">IFERROR(DL39*(1+INDEX(Inputs!$P$15:$P$25,MATCH('Cash Flows - Outlier'!DM$2,Inputs!$L$15:$L$25))/12),0)</f>
        <v>0</v>
      </c>
      <c r="DN39" s="383" t="n">
        <f aca="false">IFERROR(DM39*(1+INDEX(Inputs!$P$15:$P$25,MATCH('Cash Flows - Outlier'!DN$2,Inputs!$L$15:$L$25))/12),0)</f>
        <v>0</v>
      </c>
      <c r="DO39" s="383" t="n">
        <f aca="false">IFERROR(DN39*(1+INDEX(Inputs!$P$15:$P$25,MATCH('Cash Flows - Outlier'!DO$2,Inputs!$L$15:$L$25))/12),0)</f>
        <v>0</v>
      </c>
      <c r="DP39" s="383" t="n">
        <f aca="false">IFERROR(DO39*(1+INDEX(Inputs!$P$15:$P$25,MATCH('Cash Flows - Outlier'!DP$2,Inputs!$L$15:$L$25))/12),0)</f>
        <v>0</v>
      </c>
      <c r="DQ39" s="383" t="n">
        <f aca="false">IFERROR(DP39*(1+INDEX(Inputs!$P$15:$P$25,MATCH('Cash Flows - Outlier'!DQ$2,Inputs!$L$15:$L$25))/12),0)</f>
        <v>0</v>
      </c>
      <c r="DR39" s="383" t="n">
        <f aca="false">IFERROR(DQ39*(1+INDEX(Inputs!$P$15:$P$25,MATCH('Cash Flows - Outlier'!DR$2,Inputs!$L$15:$L$25))/12),0)</f>
        <v>0</v>
      </c>
      <c r="DS39" s="383" t="n">
        <f aca="false">IFERROR(DR39*(1+INDEX(Inputs!$P$15:$P$25,MATCH('Cash Flows - Outlier'!DS$2,Inputs!$L$15:$L$25))/12),0)</f>
        <v>0</v>
      </c>
      <c r="DT39" s="383" t="n">
        <f aca="false">IFERROR(DS39*(1+INDEX(Inputs!$P$15:$P$25,MATCH('Cash Flows - Outlier'!DT$2,Inputs!$L$15:$L$25))/12),0)</f>
        <v>0</v>
      </c>
      <c r="DU39" s="383" t="n">
        <f aca="false">IFERROR(DT39*(1+INDEX(Inputs!$P$15:$P$25,MATCH('Cash Flows - Outlier'!DU$2,Inputs!$L$15:$L$25))/12),0)</f>
        <v>0</v>
      </c>
      <c r="DV39" s="383" t="n">
        <f aca="false">IFERROR(DU39*(1+INDEX(Inputs!$P$15:$P$25,MATCH('Cash Flows - Outlier'!DV$2,Inputs!$L$15:$L$25))/12),0)</f>
        <v>0</v>
      </c>
      <c r="DW39" s="383" t="n">
        <f aca="false">IFERROR(DV39*(1+INDEX(Inputs!$P$15:$P$25,MATCH('Cash Flows - Outlier'!DW$2,Inputs!$L$15:$L$25))/12),0)</f>
        <v>0</v>
      </c>
      <c r="DX39" s="383" t="n">
        <f aca="false">IFERROR(DW39*(1+INDEX(Inputs!$P$15:$P$25,MATCH('Cash Flows - Outlier'!DX$2,Inputs!$L$15:$L$25))/12),0)</f>
        <v>0</v>
      </c>
      <c r="DY39" s="383" t="n">
        <f aca="false">IFERROR(DX39*(1+INDEX(Inputs!$P$15:$P$25,MATCH('Cash Flows - Outlier'!DY$2,Inputs!$L$15:$L$25))/12),0)</f>
        <v>0</v>
      </c>
      <c r="DZ39" s="383" t="n">
        <f aca="false">IFERROR(DY39*(1+INDEX(Inputs!$P$15:$P$25,MATCH('Cash Flows - Outlier'!DZ$2,Inputs!$L$15:$L$25))/12),0)</f>
        <v>0</v>
      </c>
      <c r="EA39" s="383" t="n">
        <f aca="false">IFERROR(DZ39*(1+INDEX(Inputs!$P$15:$P$25,MATCH('Cash Flows - Outlier'!EA$2,Inputs!$L$15:$L$25))/12),0)</f>
        <v>0</v>
      </c>
      <c r="EB39" s="383" t="n">
        <f aca="false">IFERROR(EA39*(1+INDEX(Inputs!$P$15:$P$25,MATCH('Cash Flows - Outlier'!EB$2,Inputs!$L$15:$L$25))/12),0)</f>
        <v>0</v>
      </c>
      <c r="EC39" s="383" t="n">
        <f aca="false">IFERROR(EB39*(1+INDEX(Inputs!$P$15:$P$25,MATCH('Cash Flows - Outlier'!EC$2,Inputs!$L$15:$L$25))/12),0)</f>
        <v>0</v>
      </c>
      <c r="ED39" s="383" t="n">
        <f aca="false">IFERROR(EC39*(1+INDEX(Inputs!$P$15:$P$25,MATCH('Cash Flows - Outlier'!ED$2,Inputs!$L$15:$L$25))/12),0)</f>
        <v>0</v>
      </c>
      <c r="EE39" s="383" t="n">
        <f aca="false">IFERROR(ED39*(1+INDEX(Inputs!$P$15:$P$25,MATCH('Cash Flows - Outlier'!EE$2,Inputs!$L$15:$L$25))/12),0)</f>
        <v>0</v>
      </c>
      <c r="EF39" s="383" t="n">
        <f aca="false">IFERROR(EE39*(1+INDEX(Inputs!$P$15:$P$25,MATCH('Cash Flows - Outlier'!EF$2,Inputs!$L$15:$L$25))/12),0)</f>
        <v>0</v>
      </c>
      <c r="EG39" s="383" t="n">
        <f aca="false">IFERROR(EF39*(1+INDEX(Inputs!$P$15:$P$25,MATCH('Cash Flows - Outlier'!EG$2,Inputs!$L$15:$L$25))/12),0)</f>
        <v>0</v>
      </c>
      <c r="EH39" s="383" t="n">
        <f aca="false">IFERROR(EG39*(1+INDEX(Inputs!$P$15:$P$25,MATCH('Cash Flows - Outlier'!EH$2,Inputs!$L$15:$L$25))/12),0)</f>
        <v>0</v>
      </c>
      <c r="EI39" s="383" t="n">
        <f aca="false">IFERROR(EH39*(1+INDEX(Inputs!$P$15:$P$25,MATCH('Cash Flows - Outlier'!EI$2,Inputs!$L$15:$L$25))/12),0)</f>
        <v>0</v>
      </c>
      <c r="EJ39" s="383" t="n">
        <f aca="false">IFERROR(EI39*(1+INDEX(Inputs!$P$15:$P$25,MATCH('Cash Flows - Outlier'!EJ$2,Inputs!$L$15:$L$25))/12),0)</f>
        <v>0</v>
      </c>
      <c r="EK39" s="383" t="n">
        <f aca="false">IFERROR(EJ39*(1+INDEX(Inputs!$P$15:$P$25,MATCH('Cash Flows - Outlier'!EK$2,Inputs!$L$15:$L$25))/12),0)</f>
        <v>0</v>
      </c>
      <c r="EL39" s="383" t="n">
        <f aca="false">IFERROR(EK39*(1+INDEX(Inputs!$P$15:$P$25,MATCH('Cash Flows - Outlier'!EL$2,Inputs!$L$15:$L$25))/12),0)</f>
        <v>0</v>
      </c>
      <c r="EM39" s="383" t="n">
        <f aca="false">IFERROR(EL39*(1+INDEX(Inputs!$P$15:$P$25,MATCH('Cash Flows - Outlier'!EM$2,Inputs!$L$15:$L$25))/12),0)</f>
        <v>0</v>
      </c>
      <c r="EN39" s="383" t="n">
        <f aca="false">IFERROR(EM39*(1+INDEX(Inputs!$P$15:$P$25,MATCH('Cash Flows - Outlier'!EN$2,Inputs!$L$15:$L$25))/12),0)</f>
        <v>0</v>
      </c>
      <c r="EO39" s="383" t="n">
        <f aca="false">IFERROR(EN39*(1+INDEX(Inputs!$P$15:$P$25,MATCH('Cash Flows - Outlier'!EO$2,Inputs!$L$15:$L$25))/12),0)</f>
        <v>0</v>
      </c>
      <c r="EP39" s="383" t="n">
        <f aca="false">IFERROR(EO39*(1+INDEX(Inputs!$P$15:$P$25,MATCH('Cash Flows - Outlier'!EP$2,Inputs!$L$15:$L$25))/12),0)</f>
        <v>0</v>
      </c>
      <c r="EQ39" s="383" t="n">
        <f aca="false">IFERROR(EP39*(1+INDEX(Inputs!$P$15:$P$25,MATCH('Cash Flows - Outlier'!EQ$2,Inputs!$L$15:$L$25))/12),0)</f>
        <v>0</v>
      </c>
      <c r="ER39" s="383" t="n">
        <f aca="false">IFERROR(EQ39*(1+INDEX(Inputs!$P$15:$P$25,MATCH('Cash Flows - Outlier'!ER$2,Inputs!$L$15:$L$25))/12),0)</f>
        <v>0</v>
      </c>
      <c r="ES39" s="383" t="n">
        <f aca="false">IFERROR(ER39*(1+INDEX(Inputs!$P$15:$P$25,MATCH('Cash Flows - Outlier'!ES$2,Inputs!$L$15:$L$25))/12),0)</f>
        <v>0</v>
      </c>
      <c r="ET39" s="383" t="n">
        <f aca="false">IFERROR(ES39*(1+INDEX(Inputs!$P$15:$P$25,MATCH('Cash Flows - Outlier'!ET$2,Inputs!$L$15:$L$25))/12),0)</f>
        <v>0</v>
      </c>
      <c r="EU39" s="383" t="n">
        <f aca="false">IFERROR(ET39*(1+INDEX(Inputs!$P$15:$P$25,MATCH('Cash Flows - Outlier'!EU$2,Inputs!$L$15:$L$25))/12),0)</f>
        <v>0</v>
      </c>
      <c r="EV39" s="383" t="n">
        <f aca="false">IFERROR(EU39*(1+INDEX(Inputs!$P$15:$P$25,MATCH('Cash Flows - Outlier'!EV$2,Inputs!$L$15:$L$25))/12),0)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0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Outlier'!V$2,Inputs!$L$15:$L$25))/12),0)</f>
        <v>0</v>
      </c>
      <c r="W40" s="383" t="n">
        <f aca="false">IFERROR(V40*(1+INDEX(Inputs!$P$15:$P$25,MATCH('Cash Flows - Outlier'!W$2,Inputs!$L$15:$L$25))/12),0)</f>
        <v>0</v>
      </c>
      <c r="X40" s="383" t="n">
        <f aca="false">IFERROR(W40*(1+INDEX(Inputs!$P$15:$P$25,MATCH('Cash Flows - Outlier'!X$2,Inputs!$L$15:$L$25))/12),0)</f>
        <v>0</v>
      </c>
      <c r="Y40" s="383" t="n">
        <f aca="false">IFERROR(X40*(1+INDEX(Inputs!$P$15:$P$25,MATCH('Cash Flows - Outlier'!Y$2,Inputs!$L$15:$L$25))/12),0)</f>
        <v>0</v>
      </c>
      <c r="Z40" s="383" t="n">
        <f aca="false">IFERROR(Y40*(1+INDEX(Inputs!$P$15:$P$25,MATCH('Cash Flows - Outlier'!Z$2,Inputs!$L$15:$L$25))/12),0)</f>
        <v>0</v>
      </c>
      <c r="AA40" s="383" t="n">
        <f aca="false">IFERROR(Z40*(1+INDEX(Inputs!$P$15:$P$25,MATCH('Cash Flows - Outlier'!AA$2,Inputs!$L$15:$L$25))/12),0)</f>
        <v>0</v>
      </c>
      <c r="AB40" s="383" t="n">
        <f aca="false">IFERROR(AA40*(1+INDEX(Inputs!$P$15:$P$25,MATCH('Cash Flows - Outlier'!AB$2,Inputs!$L$15:$L$25))/12),0)</f>
        <v>0</v>
      </c>
      <c r="AC40" s="383" t="n">
        <f aca="false">IFERROR(AB40*(1+INDEX(Inputs!$P$15:$P$25,MATCH('Cash Flows - Outlier'!AC$2,Inputs!$L$15:$L$25))/12),0)</f>
        <v>0</v>
      </c>
      <c r="AD40" s="383" t="n">
        <f aca="false">IFERROR(AC40*(1+INDEX(Inputs!$P$15:$P$25,MATCH('Cash Flows - Outlier'!AD$2,Inputs!$L$15:$L$25))/12),0)</f>
        <v>0</v>
      </c>
      <c r="AE40" s="383" t="n">
        <f aca="false">IFERROR(AD40*(1+INDEX(Inputs!$P$15:$P$25,MATCH('Cash Flows - Outlier'!AE$2,Inputs!$L$15:$L$25))/12),0)</f>
        <v>0</v>
      </c>
      <c r="AF40" s="383" t="n">
        <f aca="false">IFERROR(AE40*(1+INDEX(Inputs!$P$15:$P$25,MATCH('Cash Flows - Outlier'!AF$2,Inputs!$L$15:$L$25))/12),0)</f>
        <v>0</v>
      </c>
      <c r="AG40" s="383" t="n">
        <f aca="false">IFERROR(AF40*(1+INDEX(Inputs!$P$15:$P$25,MATCH('Cash Flows - Outlier'!AG$2,Inputs!$L$15:$L$25))/12),0)</f>
        <v>0</v>
      </c>
      <c r="AH40" s="383" t="n">
        <f aca="false">IFERROR(AG40*(1+INDEX(Inputs!$P$15:$P$25,MATCH('Cash Flows - Outlier'!AH$2,Inputs!$L$15:$L$25))/12),0)</f>
        <v>0</v>
      </c>
      <c r="AI40" s="383" t="n">
        <f aca="false">IFERROR(AH40*(1+INDEX(Inputs!$P$15:$P$25,MATCH('Cash Flows - Outlier'!AI$2,Inputs!$L$15:$L$25))/12),0)</f>
        <v>0</v>
      </c>
      <c r="AJ40" s="383" t="n">
        <f aca="false">IFERROR(AI40*(1+INDEX(Inputs!$P$15:$P$25,MATCH('Cash Flows - Outlier'!AJ$2,Inputs!$L$15:$L$25))/12),0)</f>
        <v>0</v>
      </c>
      <c r="AK40" s="383" t="n">
        <f aca="false">IFERROR(AJ40*(1+INDEX(Inputs!$P$15:$P$25,MATCH('Cash Flows - Outlier'!AK$2,Inputs!$L$15:$L$25))/12),0)</f>
        <v>0</v>
      </c>
      <c r="AL40" s="383" t="n">
        <f aca="false">IFERROR(AK40*(1+INDEX(Inputs!$P$15:$P$25,MATCH('Cash Flows - Outlier'!AL$2,Inputs!$L$15:$L$25))/12),0)</f>
        <v>0</v>
      </c>
      <c r="AM40" s="383" t="n">
        <f aca="false">IFERROR(AL40*(1+INDEX(Inputs!$P$15:$P$25,MATCH('Cash Flows - Outlier'!AM$2,Inputs!$L$15:$L$25))/12),0)</f>
        <v>0</v>
      </c>
      <c r="AN40" s="383" t="n">
        <f aca="false">IFERROR(AM40*(1+INDEX(Inputs!$P$15:$P$25,MATCH('Cash Flows - Outlier'!AN$2,Inputs!$L$15:$L$25))/12),0)</f>
        <v>0</v>
      </c>
      <c r="AO40" s="383" t="n">
        <f aca="false">IFERROR(AN40*(1+INDEX(Inputs!$P$15:$P$25,MATCH('Cash Flows - Outlier'!AO$2,Inputs!$L$15:$L$25))/12),0)</f>
        <v>0</v>
      </c>
      <c r="AP40" s="383" t="n">
        <f aca="false">IFERROR(AO40*(1+INDEX(Inputs!$P$15:$P$25,MATCH('Cash Flows - Outlier'!AP$2,Inputs!$L$15:$L$25))/12),0)</f>
        <v>0</v>
      </c>
      <c r="AQ40" s="383" t="n">
        <f aca="false">IFERROR(AP40*(1+INDEX(Inputs!$P$15:$P$25,MATCH('Cash Flows - Outlier'!AQ$2,Inputs!$L$15:$L$25))/12),0)</f>
        <v>0</v>
      </c>
      <c r="AR40" s="383" t="n">
        <f aca="false">IFERROR(AQ40*(1+INDEX(Inputs!$P$15:$P$25,MATCH('Cash Flows - Outlier'!AR$2,Inputs!$L$15:$L$25))/12),0)</f>
        <v>0</v>
      </c>
      <c r="AS40" s="383" t="n">
        <f aca="false">IFERROR(AR40*(1+INDEX(Inputs!$P$15:$P$25,MATCH('Cash Flows - Outlier'!AS$2,Inputs!$L$15:$L$25))/12),0)</f>
        <v>0</v>
      </c>
      <c r="AT40" s="383" t="n">
        <f aca="false">IFERROR(AS40*(1+INDEX(Inputs!$P$15:$P$25,MATCH('Cash Flows - Outlier'!AT$2,Inputs!$L$15:$L$25))/12),0)</f>
        <v>0</v>
      </c>
      <c r="AU40" s="383" t="n">
        <f aca="false">IFERROR(AT40*(1+INDEX(Inputs!$P$15:$P$25,MATCH('Cash Flows - Outlier'!AU$2,Inputs!$L$15:$L$25))/12),0)</f>
        <v>0</v>
      </c>
      <c r="AV40" s="383" t="n">
        <f aca="false">IFERROR(AU40*(1+INDEX(Inputs!$P$15:$P$25,MATCH('Cash Flows - Outlier'!AV$2,Inputs!$L$15:$L$25))/12),0)</f>
        <v>0</v>
      </c>
      <c r="AW40" s="383" t="n">
        <f aca="false">IFERROR(AV40*(1+INDEX(Inputs!$P$15:$P$25,MATCH('Cash Flows - Outlier'!AW$2,Inputs!$L$15:$L$25))/12),0)</f>
        <v>0</v>
      </c>
      <c r="AX40" s="383" t="n">
        <f aca="false">IFERROR(AW40*(1+INDEX(Inputs!$P$15:$P$25,MATCH('Cash Flows - Outlier'!AX$2,Inputs!$L$15:$L$25))/12),0)</f>
        <v>0</v>
      </c>
      <c r="AY40" s="383" t="n">
        <f aca="false">IFERROR(AX40*(1+INDEX(Inputs!$P$15:$P$25,MATCH('Cash Flows - Outlier'!AY$2,Inputs!$L$15:$L$25))/12),0)</f>
        <v>0</v>
      </c>
      <c r="AZ40" s="383" t="n">
        <f aca="false">IFERROR(AY40*(1+INDEX(Inputs!$P$15:$P$25,MATCH('Cash Flows - Outlier'!AZ$2,Inputs!$L$15:$L$25))/12),0)</f>
        <v>0</v>
      </c>
      <c r="BA40" s="383" t="n">
        <f aca="false">IFERROR(AZ40*(1+INDEX(Inputs!$P$15:$P$25,MATCH('Cash Flows - Outlier'!BA$2,Inputs!$L$15:$L$25))/12),0)</f>
        <v>0</v>
      </c>
      <c r="BB40" s="383" t="n">
        <f aca="false">IFERROR(BA40*(1+INDEX(Inputs!$P$15:$P$25,MATCH('Cash Flows - Outlier'!BB$2,Inputs!$L$15:$L$25))/12),0)</f>
        <v>0</v>
      </c>
      <c r="BC40" s="383" t="n">
        <f aca="false">IFERROR(BB40*(1+INDEX(Inputs!$P$15:$P$25,MATCH('Cash Flows - Outlier'!BC$2,Inputs!$L$15:$L$25))/12),0)</f>
        <v>0</v>
      </c>
      <c r="BD40" s="383" t="n">
        <f aca="false">IFERROR(BC40*(1+INDEX(Inputs!$P$15:$P$25,MATCH('Cash Flows - Outlier'!BD$2,Inputs!$L$15:$L$25))/12),0)</f>
        <v>0</v>
      </c>
      <c r="BE40" s="383" t="n">
        <f aca="false">IFERROR(BD40*(1+INDEX(Inputs!$P$15:$P$25,MATCH('Cash Flows - Outlier'!BE$2,Inputs!$L$15:$L$25))/12),0)</f>
        <v>0</v>
      </c>
      <c r="BF40" s="383" t="n">
        <f aca="false">IFERROR(BE40*(1+INDEX(Inputs!$P$15:$P$25,MATCH('Cash Flows - Outlier'!BF$2,Inputs!$L$15:$L$25))/12),0)</f>
        <v>0</v>
      </c>
      <c r="BG40" s="383" t="n">
        <f aca="false">IFERROR(BF40*(1+INDEX(Inputs!$P$15:$P$25,MATCH('Cash Flows - Outlier'!BG$2,Inputs!$L$15:$L$25))/12),0)</f>
        <v>0</v>
      </c>
      <c r="BH40" s="383" t="n">
        <f aca="false">IFERROR(BG40*(1+INDEX(Inputs!$P$15:$P$25,MATCH('Cash Flows - Outlier'!BH$2,Inputs!$L$15:$L$25))/12),0)</f>
        <v>0</v>
      </c>
      <c r="BI40" s="383" t="n">
        <f aca="false">IFERROR(BH40*(1+INDEX(Inputs!$P$15:$P$25,MATCH('Cash Flows - Outlier'!BI$2,Inputs!$L$15:$L$25))/12),0)</f>
        <v>0</v>
      </c>
      <c r="BJ40" s="383" t="n">
        <f aca="false">IFERROR(BI40*(1+INDEX(Inputs!$P$15:$P$25,MATCH('Cash Flows - Outlier'!BJ$2,Inputs!$L$15:$L$25))/12),0)</f>
        <v>0</v>
      </c>
      <c r="BK40" s="383" t="n">
        <f aca="false">IFERROR(BJ40*(1+INDEX(Inputs!$P$15:$P$25,MATCH('Cash Flows - Outlier'!BK$2,Inputs!$L$15:$L$25))/12),0)</f>
        <v>0</v>
      </c>
      <c r="BL40" s="383" t="n">
        <f aca="false">IFERROR(BK40*(1+INDEX(Inputs!$P$15:$P$25,MATCH('Cash Flows - Outlier'!BL$2,Inputs!$L$15:$L$25))/12),0)</f>
        <v>0</v>
      </c>
      <c r="BM40" s="383" t="n">
        <f aca="false">IFERROR(BL40*(1+INDEX(Inputs!$P$15:$P$25,MATCH('Cash Flows - Outlier'!BM$2,Inputs!$L$15:$L$25))/12),0)</f>
        <v>0</v>
      </c>
      <c r="BN40" s="383" t="n">
        <f aca="false">IFERROR(BM40*(1+INDEX(Inputs!$P$15:$P$25,MATCH('Cash Flows - Outlier'!BN$2,Inputs!$L$15:$L$25))/12),0)</f>
        <v>0</v>
      </c>
      <c r="BO40" s="383" t="n">
        <f aca="false">IFERROR(BN40*(1+INDEX(Inputs!$P$15:$P$25,MATCH('Cash Flows - Outlier'!BO$2,Inputs!$L$15:$L$25))/12),0)</f>
        <v>0</v>
      </c>
      <c r="BP40" s="383" t="n">
        <f aca="false">IFERROR(BO40*(1+INDEX(Inputs!$P$15:$P$25,MATCH('Cash Flows - Outlier'!BP$2,Inputs!$L$15:$L$25))/12),0)</f>
        <v>0</v>
      </c>
      <c r="BQ40" s="383" t="n">
        <f aca="false">IFERROR(BP40*(1+INDEX(Inputs!$P$15:$P$25,MATCH('Cash Flows - Outlier'!BQ$2,Inputs!$L$15:$L$25))/12),0)</f>
        <v>0</v>
      </c>
      <c r="BR40" s="383" t="n">
        <f aca="false">IFERROR(BQ40*(1+INDEX(Inputs!$P$15:$P$25,MATCH('Cash Flows - Outlier'!BR$2,Inputs!$L$15:$L$25))/12),0)</f>
        <v>0</v>
      </c>
      <c r="BS40" s="383" t="n">
        <f aca="false">IFERROR(BR40*(1+INDEX(Inputs!$P$15:$P$25,MATCH('Cash Flows - Outlier'!BS$2,Inputs!$L$15:$L$25))/12),0)</f>
        <v>0</v>
      </c>
      <c r="BT40" s="383" t="n">
        <f aca="false">IFERROR(BS40*(1+INDEX(Inputs!$P$15:$P$25,MATCH('Cash Flows - Outlier'!BT$2,Inputs!$L$15:$L$25))/12),0)</f>
        <v>0</v>
      </c>
      <c r="BU40" s="383" t="n">
        <f aca="false">IFERROR(BT40*(1+INDEX(Inputs!$P$15:$P$25,MATCH('Cash Flows - Outlier'!BU$2,Inputs!$L$15:$L$25))/12),0)</f>
        <v>0</v>
      </c>
      <c r="BV40" s="383" t="n">
        <f aca="false">IFERROR(BU40*(1+INDEX(Inputs!$P$15:$P$25,MATCH('Cash Flows - Outlier'!BV$2,Inputs!$L$15:$L$25))/12),0)</f>
        <v>0</v>
      </c>
      <c r="BW40" s="383" t="n">
        <f aca="false">IFERROR(BV40*(1+INDEX(Inputs!$P$15:$P$25,MATCH('Cash Flows - Outlier'!BW$2,Inputs!$L$15:$L$25))/12),0)</f>
        <v>0</v>
      </c>
      <c r="BX40" s="383" t="n">
        <f aca="false">IFERROR(BW40*(1+INDEX(Inputs!$P$15:$P$25,MATCH('Cash Flows - Outlier'!BX$2,Inputs!$L$15:$L$25))/12),0)</f>
        <v>0</v>
      </c>
      <c r="BY40" s="383" t="n">
        <f aca="false">IFERROR(BX40*(1+INDEX(Inputs!$P$15:$P$25,MATCH('Cash Flows - Outlier'!BY$2,Inputs!$L$15:$L$25))/12),0)</f>
        <v>0</v>
      </c>
      <c r="BZ40" s="383" t="n">
        <f aca="false">IFERROR(BY40*(1+INDEX(Inputs!$P$15:$P$25,MATCH('Cash Flows - Outlier'!BZ$2,Inputs!$L$15:$L$25))/12),0)</f>
        <v>0</v>
      </c>
      <c r="CA40" s="383" t="n">
        <f aca="false">IFERROR(BZ40*(1+INDEX(Inputs!$P$15:$P$25,MATCH('Cash Flows - Outlier'!CA$2,Inputs!$L$15:$L$25))/12),0)</f>
        <v>0</v>
      </c>
      <c r="CB40" s="383" t="n">
        <f aca="false">IFERROR(CA40*(1+INDEX(Inputs!$P$15:$P$25,MATCH('Cash Flows - Outlier'!CB$2,Inputs!$L$15:$L$25))/12),0)</f>
        <v>0</v>
      </c>
      <c r="CC40" s="383" t="n">
        <f aca="false">IFERROR(CB40*(1+INDEX(Inputs!$P$15:$P$25,MATCH('Cash Flows - Outlier'!CC$2,Inputs!$L$15:$L$25))/12),0)</f>
        <v>0</v>
      </c>
      <c r="CD40" s="383" t="n">
        <f aca="false">IFERROR(CC40*(1+INDEX(Inputs!$P$15:$P$25,MATCH('Cash Flows - Outlier'!CD$2,Inputs!$L$15:$L$25))/12),0)</f>
        <v>0</v>
      </c>
      <c r="CE40" s="383" t="n">
        <f aca="false">IFERROR(CD40*(1+INDEX(Inputs!$P$15:$P$25,MATCH('Cash Flows - Outlier'!CE$2,Inputs!$L$15:$L$25))/12),0)</f>
        <v>0</v>
      </c>
      <c r="CF40" s="383" t="n">
        <f aca="false">IFERROR(CE40*(1+INDEX(Inputs!$P$15:$P$25,MATCH('Cash Flows - Outlier'!CF$2,Inputs!$L$15:$L$25))/12),0)</f>
        <v>0</v>
      </c>
      <c r="CG40" s="383" t="n">
        <f aca="false">IFERROR(CF40*(1+INDEX(Inputs!$P$15:$P$25,MATCH('Cash Flows - Outlier'!CG$2,Inputs!$L$15:$L$25))/12),0)</f>
        <v>0</v>
      </c>
      <c r="CH40" s="383" t="n">
        <f aca="false">IFERROR(CG40*(1+INDEX(Inputs!$P$15:$P$25,MATCH('Cash Flows - Outlier'!CH$2,Inputs!$L$15:$L$25))/12),0)</f>
        <v>0</v>
      </c>
      <c r="CI40" s="383" t="n">
        <f aca="false">IFERROR(CH40*(1+INDEX(Inputs!$P$15:$P$25,MATCH('Cash Flows - Outlier'!CI$2,Inputs!$L$15:$L$25))/12),0)</f>
        <v>0</v>
      </c>
      <c r="CJ40" s="383" t="n">
        <f aca="false">IFERROR(CI40*(1+INDEX(Inputs!$P$15:$P$25,MATCH('Cash Flows - Outlier'!CJ$2,Inputs!$L$15:$L$25))/12),0)</f>
        <v>0</v>
      </c>
      <c r="CK40" s="383" t="n">
        <f aca="false">IFERROR(CJ40*(1+INDEX(Inputs!$P$15:$P$25,MATCH('Cash Flows - Outlier'!CK$2,Inputs!$L$15:$L$25))/12),0)</f>
        <v>0</v>
      </c>
      <c r="CL40" s="383" t="n">
        <f aca="false">IFERROR(CK40*(1+INDEX(Inputs!$P$15:$P$25,MATCH('Cash Flows - Outlier'!CL$2,Inputs!$L$15:$L$25))/12),0)</f>
        <v>0</v>
      </c>
      <c r="CM40" s="383" t="n">
        <f aca="false">IFERROR(CL40*(1+INDEX(Inputs!$P$15:$P$25,MATCH('Cash Flows - Outlier'!CM$2,Inputs!$L$15:$L$25))/12),0)</f>
        <v>0</v>
      </c>
      <c r="CN40" s="383" t="n">
        <f aca="false">IFERROR(CM40*(1+INDEX(Inputs!$P$15:$P$25,MATCH('Cash Flows - Outlier'!CN$2,Inputs!$L$15:$L$25))/12),0)</f>
        <v>0</v>
      </c>
      <c r="CO40" s="383" t="n">
        <f aca="false">IFERROR(CN40*(1+INDEX(Inputs!$P$15:$P$25,MATCH('Cash Flows - Outlier'!CO$2,Inputs!$L$15:$L$25))/12),0)</f>
        <v>0</v>
      </c>
      <c r="CP40" s="383" t="n">
        <f aca="false">IFERROR(CO40*(1+INDEX(Inputs!$P$15:$P$25,MATCH('Cash Flows - Outlier'!CP$2,Inputs!$L$15:$L$25))/12),0)</f>
        <v>0</v>
      </c>
      <c r="CQ40" s="383" t="n">
        <f aca="false">IFERROR(CP40*(1+INDEX(Inputs!$P$15:$P$25,MATCH('Cash Flows - Outlier'!CQ$2,Inputs!$L$15:$L$25))/12),0)</f>
        <v>0</v>
      </c>
      <c r="CR40" s="383" t="n">
        <f aca="false">IFERROR(CQ40*(1+INDEX(Inputs!$P$15:$P$25,MATCH('Cash Flows - Outlier'!CR$2,Inputs!$L$15:$L$25))/12),0)</f>
        <v>0</v>
      </c>
      <c r="CS40" s="383" t="n">
        <f aca="false">IFERROR(CR40*(1+INDEX(Inputs!$P$15:$P$25,MATCH('Cash Flows - Outlier'!CS$2,Inputs!$L$15:$L$25))/12),0)</f>
        <v>0</v>
      </c>
      <c r="CT40" s="383" t="n">
        <f aca="false">IFERROR(CS40*(1+INDEX(Inputs!$P$15:$P$25,MATCH('Cash Flows - Outlier'!CT$2,Inputs!$L$15:$L$25))/12),0)</f>
        <v>0</v>
      </c>
      <c r="CU40" s="383" t="n">
        <f aca="false">IFERROR(CT40*(1+INDEX(Inputs!$P$15:$P$25,MATCH('Cash Flows - Outlier'!CU$2,Inputs!$L$15:$L$25))/12),0)</f>
        <v>0</v>
      </c>
      <c r="CV40" s="383" t="n">
        <f aca="false">IFERROR(CU40*(1+INDEX(Inputs!$P$15:$P$25,MATCH('Cash Flows - Outlier'!CV$2,Inputs!$L$15:$L$25))/12),0)</f>
        <v>0</v>
      </c>
      <c r="CW40" s="383" t="n">
        <f aca="false">IFERROR(CV40*(1+INDEX(Inputs!$P$15:$P$25,MATCH('Cash Flows - Outlier'!CW$2,Inputs!$L$15:$L$25))/12),0)</f>
        <v>0</v>
      </c>
      <c r="CX40" s="383" t="n">
        <f aca="false">IFERROR(CW40*(1+INDEX(Inputs!$P$15:$P$25,MATCH('Cash Flows - Outlier'!CX$2,Inputs!$L$15:$L$25))/12),0)</f>
        <v>0</v>
      </c>
      <c r="CY40" s="383" t="n">
        <f aca="false">IFERROR(CX40*(1+INDEX(Inputs!$P$15:$P$25,MATCH('Cash Flows - Outlier'!CY$2,Inputs!$L$15:$L$25))/12),0)</f>
        <v>0</v>
      </c>
      <c r="CZ40" s="383" t="n">
        <f aca="false">IFERROR(CY40*(1+INDEX(Inputs!$P$15:$P$25,MATCH('Cash Flows - Outlier'!CZ$2,Inputs!$L$15:$L$25))/12),0)</f>
        <v>0</v>
      </c>
      <c r="DA40" s="383" t="n">
        <f aca="false">IFERROR(CZ40*(1+INDEX(Inputs!$P$15:$P$25,MATCH('Cash Flows - Outlier'!DA$2,Inputs!$L$15:$L$25))/12),0)</f>
        <v>0</v>
      </c>
      <c r="DB40" s="383" t="n">
        <f aca="false">IFERROR(DA40*(1+INDEX(Inputs!$P$15:$P$25,MATCH('Cash Flows - Outlier'!DB$2,Inputs!$L$15:$L$25))/12),0)</f>
        <v>0</v>
      </c>
      <c r="DC40" s="383" t="n">
        <f aca="false">IFERROR(DB40*(1+INDEX(Inputs!$P$15:$P$25,MATCH('Cash Flows - Outlier'!DC$2,Inputs!$L$15:$L$25))/12),0)</f>
        <v>0</v>
      </c>
      <c r="DD40" s="383" t="n">
        <f aca="false">IFERROR(DC40*(1+INDEX(Inputs!$P$15:$P$25,MATCH('Cash Flows - Outlier'!DD$2,Inputs!$L$15:$L$25))/12),0)</f>
        <v>0</v>
      </c>
      <c r="DE40" s="383" t="n">
        <f aca="false">IFERROR(DD40*(1+INDEX(Inputs!$P$15:$P$25,MATCH('Cash Flows - Outlier'!DE$2,Inputs!$L$15:$L$25))/12),0)</f>
        <v>0</v>
      </c>
      <c r="DF40" s="383" t="n">
        <f aca="false">IFERROR(DE40*(1+INDEX(Inputs!$P$15:$P$25,MATCH('Cash Flows - Outlier'!DF$2,Inputs!$L$15:$L$25))/12),0)</f>
        <v>0</v>
      </c>
      <c r="DG40" s="383" t="n">
        <f aca="false">IFERROR(DF40*(1+INDEX(Inputs!$P$15:$P$25,MATCH('Cash Flows - Outlier'!DG$2,Inputs!$L$15:$L$25))/12),0)</f>
        <v>0</v>
      </c>
      <c r="DH40" s="383" t="n">
        <f aca="false">IFERROR(DG40*(1+INDEX(Inputs!$P$15:$P$25,MATCH('Cash Flows - Outlier'!DH$2,Inputs!$L$15:$L$25))/12),0)</f>
        <v>0</v>
      </c>
      <c r="DI40" s="383" t="n">
        <f aca="false">IFERROR(DH40*(1+INDEX(Inputs!$P$15:$P$25,MATCH('Cash Flows - Outlier'!DI$2,Inputs!$L$15:$L$25))/12),0)</f>
        <v>0</v>
      </c>
      <c r="DJ40" s="383" t="n">
        <f aca="false">IFERROR(DI40*(1+INDEX(Inputs!$P$15:$P$25,MATCH('Cash Flows - Outlier'!DJ$2,Inputs!$L$15:$L$25))/12),0)</f>
        <v>0</v>
      </c>
      <c r="DK40" s="383" t="n">
        <f aca="false">IFERROR(DJ40*(1+INDEX(Inputs!$P$15:$P$25,MATCH('Cash Flows - Outlier'!DK$2,Inputs!$L$15:$L$25))/12),0)</f>
        <v>0</v>
      </c>
      <c r="DL40" s="383" t="n">
        <f aca="false">IFERROR(DK40*(1+INDEX(Inputs!$P$15:$P$25,MATCH('Cash Flows - Outlier'!DL$2,Inputs!$L$15:$L$25))/12),0)</f>
        <v>0</v>
      </c>
      <c r="DM40" s="383" t="n">
        <f aca="false">IFERROR(DL40*(1+INDEX(Inputs!$P$15:$P$25,MATCH('Cash Flows - Outlier'!DM$2,Inputs!$L$15:$L$25))/12),0)</f>
        <v>0</v>
      </c>
      <c r="DN40" s="383" t="n">
        <f aca="false">IFERROR(DM40*(1+INDEX(Inputs!$P$15:$P$25,MATCH('Cash Flows - Outlier'!DN$2,Inputs!$L$15:$L$25))/12),0)</f>
        <v>0</v>
      </c>
      <c r="DO40" s="383" t="n">
        <f aca="false">IFERROR(DN40*(1+INDEX(Inputs!$P$15:$P$25,MATCH('Cash Flows - Outlier'!DO$2,Inputs!$L$15:$L$25))/12),0)</f>
        <v>0</v>
      </c>
      <c r="DP40" s="383" t="n">
        <f aca="false">IFERROR(DO40*(1+INDEX(Inputs!$P$15:$P$25,MATCH('Cash Flows - Outlier'!DP$2,Inputs!$L$15:$L$25))/12),0)</f>
        <v>0</v>
      </c>
      <c r="DQ40" s="383" t="n">
        <f aca="false">IFERROR(DP40*(1+INDEX(Inputs!$P$15:$P$25,MATCH('Cash Flows - Outlier'!DQ$2,Inputs!$L$15:$L$25))/12),0)</f>
        <v>0</v>
      </c>
      <c r="DR40" s="383" t="n">
        <f aca="false">IFERROR(DQ40*(1+INDEX(Inputs!$P$15:$P$25,MATCH('Cash Flows - Outlier'!DR$2,Inputs!$L$15:$L$25))/12),0)</f>
        <v>0</v>
      </c>
      <c r="DS40" s="383" t="n">
        <f aca="false">IFERROR(DR40*(1+INDEX(Inputs!$P$15:$P$25,MATCH('Cash Flows - Outlier'!DS$2,Inputs!$L$15:$L$25))/12),0)</f>
        <v>0</v>
      </c>
      <c r="DT40" s="383" t="n">
        <f aca="false">IFERROR(DS40*(1+INDEX(Inputs!$P$15:$P$25,MATCH('Cash Flows - Outlier'!DT$2,Inputs!$L$15:$L$25))/12),0)</f>
        <v>0</v>
      </c>
      <c r="DU40" s="383" t="n">
        <f aca="false">IFERROR(DT40*(1+INDEX(Inputs!$P$15:$P$25,MATCH('Cash Flows - Outlier'!DU$2,Inputs!$L$15:$L$25))/12),0)</f>
        <v>0</v>
      </c>
      <c r="DV40" s="383" t="n">
        <f aca="false">IFERROR(DU40*(1+INDEX(Inputs!$P$15:$P$25,MATCH('Cash Flows - Outlier'!DV$2,Inputs!$L$15:$L$25))/12),0)</f>
        <v>0</v>
      </c>
      <c r="DW40" s="383" t="n">
        <f aca="false">IFERROR(DV40*(1+INDEX(Inputs!$P$15:$P$25,MATCH('Cash Flows - Outlier'!DW$2,Inputs!$L$15:$L$25))/12),0)</f>
        <v>0</v>
      </c>
      <c r="DX40" s="383" t="n">
        <f aca="false">IFERROR(DW40*(1+INDEX(Inputs!$P$15:$P$25,MATCH('Cash Flows - Outlier'!DX$2,Inputs!$L$15:$L$25))/12),0)</f>
        <v>0</v>
      </c>
      <c r="DY40" s="383" t="n">
        <f aca="false">IFERROR(DX40*(1+INDEX(Inputs!$P$15:$P$25,MATCH('Cash Flows - Outlier'!DY$2,Inputs!$L$15:$L$25))/12),0)</f>
        <v>0</v>
      </c>
      <c r="DZ40" s="383" t="n">
        <f aca="false">IFERROR(DY40*(1+INDEX(Inputs!$P$15:$P$25,MATCH('Cash Flows - Outlier'!DZ$2,Inputs!$L$15:$L$25))/12),0)</f>
        <v>0</v>
      </c>
      <c r="EA40" s="383" t="n">
        <f aca="false">IFERROR(DZ40*(1+INDEX(Inputs!$P$15:$P$25,MATCH('Cash Flows - Outlier'!EA$2,Inputs!$L$15:$L$25))/12),0)</f>
        <v>0</v>
      </c>
      <c r="EB40" s="383" t="n">
        <f aca="false">IFERROR(EA40*(1+INDEX(Inputs!$P$15:$P$25,MATCH('Cash Flows - Outlier'!EB$2,Inputs!$L$15:$L$25))/12),0)</f>
        <v>0</v>
      </c>
      <c r="EC40" s="383" t="n">
        <f aca="false">IFERROR(EB40*(1+INDEX(Inputs!$P$15:$P$25,MATCH('Cash Flows - Outlier'!EC$2,Inputs!$L$15:$L$25))/12),0)</f>
        <v>0</v>
      </c>
      <c r="ED40" s="383" t="n">
        <f aca="false">IFERROR(EC40*(1+INDEX(Inputs!$P$15:$P$25,MATCH('Cash Flows - Outlier'!ED$2,Inputs!$L$15:$L$25))/12),0)</f>
        <v>0</v>
      </c>
      <c r="EE40" s="383" t="n">
        <f aca="false">IFERROR(ED40*(1+INDEX(Inputs!$P$15:$P$25,MATCH('Cash Flows - Outlier'!EE$2,Inputs!$L$15:$L$25))/12),0)</f>
        <v>0</v>
      </c>
      <c r="EF40" s="383" t="n">
        <f aca="false">IFERROR(EE40*(1+INDEX(Inputs!$P$15:$P$25,MATCH('Cash Flows - Outlier'!EF$2,Inputs!$L$15:$L$25))/12),0)</f>
        <v>0</v>
      </c>
      <c r="EG40" s="383" t="n">
        <f aca="false">IFERROR(EF40*(1+INDEX(Inputs!$P$15:$P$25,MATCH('Cash Flows - Outlier'!EG$2,Inputs!$L$15:$L$25))/12),0)</f>
        <v>0</v>
      </c>
      <c r="EH40" s="383" t="n">
        <f aca="false">IFERROR(EG40*(1+INDEX(Inputs!$P$15:$P$25,MATCH('Cash Flows - Outlier'!EH$2,Inputs!$L$15:$L$25))/12),0)</f>
        <v>0</v>
      </c>
      <c r="EI40" s="383" t="n">
        <f aca="false">IFERROR(EH40*(1+INDEX(Inputs!$P$15:$P$25,MATCH('Cash Flows - Outlier'!EI$2,Inputs!$L$15:$L$25))/12),0)</f>
        <v>0</v>
      </c>
      <c r="EJ40" s="383" t="n">
        <f aca="false">IFERROR(EI40*(1+INDEX(Inputs!$P$15:$P$25,MATCH('Cash Flows - Outlier'!EJ$2,Inputs!$L$15:$L$25))/12),0)</f>
        <v>0</v>
      </c>
      <c r="EK40" s="383" t="n">
        <f aca="false">IFERROR(EJ40*(1+INDEX(Inputs!$P$15:$P$25,MATCH('Cash Flows - Outlier'!EK$2,Inputs!$L$15:$L$25))/12),0)</f>
        <v>0</v>
      </c>
      <c r="EL40" s="383" t="n">
        <f aca="false">IFERROR(EK40*(1+INDEX(Inputs!$P$15:$P$25,MATCH('Cash Flows - Outlier'!EL$2,Inputs!$L$15:$L$25))/12),0)</f>
        <v>0</v>
      </c>
      <c r="EM40" s="383" t="n">
        <f aca="false">IFERROR(EL40*(1+INDEX(Inputs!$P$15:$P$25,MATCH('Cash Flows - Outlier'!EM$2,Inputs!$L$15:$L$25))/12),0)</f>
        <v>0</v>
      </c>
      <c r="EN40" s="383" t="n">
        <f aca="false">IFERROR(EM40*(1+INDEX(Inputs!$P$15:$P$25,MATCH('Cash Flows - Outlier'!EN$2,Inputs!$L$15:$L$25))/12),0)</f>
        <v>0</v>
      </c>
      <c r="EO40" s="383" t="n">
        <f aca="false">IFERROR(EN40*(1+INDEX(Inputs!$P$15:$P$25,MATCH('Cash Flows - Outlier'!EO$2,Inputs!$L$15:$L$25))/12),0)</f>
        <v>0</v>
      </c>
      <c r="EP40" s="383" t="n">
        <f aca="false">IFERROR(EO40*(1+INDEX(Inputs!$P$15:$P$25,MATCH('Cash Flows - Outlier'!EP$2,Inputs!$L$15:$L$25))/12),0)</f>
        <v>0</v>
      </c>
      <c r="EQ40" s="383" t="n">
        <f aca="false">IFERROR(EP40*(1+INDEX(Inputs!$P$15:$P$25,MATCH('Cash Flows - Outlier'!EQ$2,Inputs!$L$15:$L$25))/12),0)</f>
        <v>0</v>
      </c>
      <c r="ER40" s="383" t="n">
        <f aca="false">IFERROR(EQ40*(1+INDEX(Inputs!$P$15:$P$25,MATCH('Cash Flows - Outlier'!ER$2,Inputs!$L$15:$L$25))/12),0)</f>
        <v>0</v>
      </c>
      <c r="ES40" s="383" t="n">
        <f aca="false">IFERROR(ER40*(1+INDEX(Inputs!$P$15:$P$25,MATCH('Cash Flows - Outlier'!ES$2,Inputs!$L$15:$L$25))/12),0)</f>
        <v>0</v>
      </c>
      <c r="ET40" s="383" t="n">
        <f aca="false">IFERROR(ES40*(1+INDEX(Inputs!$P$15:$P$25,MATCH('Cash Flows - Outlier'!ET$2,Inputs!$L$15:$L$25))/12),0)</f>
        <v>0</v>
      </c>
      <c r="EU40" s="383" t="n">
        <f aca="false">IFERROR(ET40*(1+INDEX(Inputs!$P$15:$P$25,MATCH('Cash Flows - Outlier'!EU$2,Inputs!$L$15:$L$25))/12),0)</f>
        <v>0</v>
      </c>
      <c r="EV40" s="383" t="n">
        <f aca="false">IFERROR(EU40*(1+INDEX(Inputs!$P$15:$P$25,MATCH('Cash Flows - Outlier'!EV$2,Inputs!$L$15:$L$25))/12),0)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0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Outlier'!V$2,Inputs!$L$15:$L$25))/12),0)</f>
        <v>0</v>
      </c>
      <c r="W41" s="383" t="n">
        <f aca="false">IFERROR(V41*(1+INDEX(Inputs!$P$15:$P$25,MATCH('Cash Flows - Outlier'!W$2,Inputs!$L$15:$L$25))/12),0)</f>
        <v>0</v>
      </c>
      <c r="X41" s="383" t="n">
        <f aca="false">IFERROR(W41*(1+INDEX(Inputs!$P$15:$P$25,MATCH('Cash Flows - Outlier'!X$2,Inputs!$L$15:$L$25))/12),0)</f>
        <v>0</v>
      </c>
      <c r="Y41" s="383" t="n">
        <f aca="false">IFERROR(X41*(1+INDEX(Inputs!$P$15:$P$25,MATCH('Cash Flows - Outlier'!Y$2,Inputs!$L$15:$L$25))/12),0)</f>
        <v>0</v>
      </c>
      <c r="Z41" s="383" t="n">
        <f aca="false">IFERROR(Y41*(1+INDEX(Inputs!$P$15:$P$25,MATCH('Cash Flows - Outlier'!Z$2,Inputs!$L$15:$L$25))/12),0)</f>
        <v>0</v>
      </c>
      <c r="AA41" s="383" t="n">
        <f aca="false">IFERROR(Z41*(1+INDEX(Inputs!$P$15:$P$25,MATCH('Cash Flows - Outlier'!AA$2,Inputs!$L$15:$L$25))/12),0)</f>
        <v>0</v>
      </c>
      <c r="AB41" s="383" t="n">
        <f aca="false">IFERROR(AA41*(1+INDEX(Inputs!$P$15:$P$25,MATCH('Cash Flows - Outlier'!AB$2,Inputs!$L$15:$L$25))/12),0)</f>
        <v>0</v>
      </c>
      <c r="AC41" s="383" t="n">
        <f aca="false">IFERROR(AB41*(1+INDEX(Inputs!$P$15:$P$25,MATCH('Cash Flows - Outlier'!AC$2,Inputs!$L$15:$L$25))/12),0)</f>
        <v>0</v>
      </c>
      <c r="AD41" s="383" t="n">
        <f aca="false">IFERROR(AC41*(1+INDEX(Inputs!$P$15:$P$25,MATCH('Cash Flows - Outlier'!AD$2,Inputs!$L$15:$L$25))/12),0)</f>
        <v>0</v>
      </c>
      <c r="AE41" s="383" t="n">
        <f aca="false">IFERROR(AD41*(1+INDEX(Inputs!$P$15:$P$25,MATCH('Cash Flows - Outlier'!AE$2,Inputs!$L$15:$L$25))/12),0)</f>
        <v>0</v>
      </c>
      <c r="AF41" s="383" t="n">
        <f aca="false">IFERROR(AE41*(1+INDEX(Inputs!$P$15:$P$25,MATCH('Cash Flows - Outlier'!AF$2,Inputs!$L$15:$L$25))/12),0)</f>
        <v>0</v>
      </c>
      <c r="AG41" s="383" t="n">
        <f aca="false">IFERROR(AF41*(1+INDEX(Inputs!$P$15:$P$25,MATCH('Cash Flows - Outlier'!AG$2,Inputs!$L$15:$L$25))/12),0)</f>
        <v>0</v>
      </c>
      <c r="AH41" s="383" t="n">
        <f aca="false">IFERROR(AG41*(1+INDEX(Inputs!$P$15:$P$25,MATCH('Cash Flows - Outlier'!AH$2,Inputs!$L$15:$L$25))/12),0)</f>
        <v>0</v>
      </c>
      <c r="AI41" s="383" t="n">
        <f aca="false">IFERROR(AH41*(1+INDEX(Inputs!$P$15:$P$25,MATCH('Cash Flows - Outlier'!AI$2,Inputs!$L$15:$L$25))/12),0)</f>
        <v>0</v>
      </c>
      <c r="AJ41" s="383" t="n">
        <f aca="false">IFERROR(AI41*(1+INDEX(Inputs!$P$15:$P$25,MATCH('Cash Flows - Outlier'!AJ$2,Inputs!$L$15:$L$25))/12),0)</f>
        <v>0</v>
      </c>
      <c r="AK41" s="383" t="n">
        <f aca="false">IFERROR(AJ41*(1+INDEX(Inputs!$P$15:$P$25,MATCH('Cash Flows - Outlier'!AK$2,Inputs!$L$15:$L$25))/12),0)</f>
        <v>0</v>
      </c>
      <c r="AL41" s="383" t="n">
        <f aca="false">IFERROR(AK41*(1+INDEX(Inputs!$P$15:$P$25,MATCH('Cash Flows - Outlier'!AL$2,Inputs!$L$15:$L$25))/12),0)</f>
        <v>0</v>
      </c>
      <c r="AM41" s="383" t="n">
        <f aca="false">IFERROR(AL41*(1+INDEX(Inputs!$P$15:$P$25,MATCH('Cash Flows - Outlier'!AM$2,Inputs!$L$15:$L$25))/12),0)</f>
        <v>0</v>
      </c>
      <c r="AN41" s="383" t="n">
        <f aca="false">IFERROR(AM41*(1+INDEX(Inputs!$P$15:$P$25,MATCH('Cash Flows - Outlier'!AN$2,Inputs!$L$15:$L$25))/12),0)</f>
        <v>0</v>
      </c>
      <c r="AO41" s="383" t="n">
        <f aca="false">IFERROR(AN41*(1+INDEX(Inputs!$P$15:$P$25,MATCH('Cash Flows - Outlier'!AO$2,Inputs!$L$15:$L$25))/12),0)</f>
        <v>0</v>
      </c>
      <c r="AP41" s="383" t="n">
        <f aca="false">IFERROR(AO41*(1+INDEX(Inputs!$P$15:$P$25,MATCH('Cash Flows - Outlier'!AP$2,Inputs!$L$15:$L$25))/12),0)</f>
        <v>0</v>
      </c>
      <c r="AQ41" s="383" t="n">
        <f aca="false">IFERROR(AP41*(1+INDEX(Inputs!$P$15:$P$25,MATCH('Cash Flows - Outlier'!AQ$2,Inputs!$L$15:$L$25))/12),0)</f>
        <v>0</v>
      </c>
      <c r="AR41" s="383" t="n">
        <f aca="false">IFERROR(AQ41*(1+INDEX(Inputs!$P$15:$P$25,MATCH('Cash Flows - Outlier'!AR$2,Inputs!$L$15:$L$25))/12),0)</f>
        <v>0</v>
      </c>
      <c r="AS41" s="383" t="n">
        <f aca="false">IFERROR(AR41*(1+INDEX(Inputs!$P$15:$P$25,MATCH('Cash Flows - Outlier'!AS$2,Inputs!$L$15:$L$25))/12),0)</f>
        <v>0</v>
      </c>
      <c r="AT41" s="383" t="n">
        <f aca="false">IFERROR(AS41*(1+INDEX(Inputs!$P$15:$P$25,MATCH('Cash Flows - Outlier'!AT$2,Inputs!$L$15:$L$25))/12),0)</f>
        <v>0</v>
      </c>
      <c r="AU41" s="383" t="n">
        <f aca="false">IFERROR(AT41*(1+INDEX(Inputs!$P$15:$P$25,MATCH('Cash Flows - Outlier'!AU$2,Inputs!$L$15:$L$25))/12),0)</f>
        <v>0</v>
      </c>
      <c r="AV41" s="383" t="n">
        <f aca="false">IFERROR(AU41*(1+INDEX(Inputs!$P$15:$P$25,MATCH('Cash Flows - Outlier'!AV$2,Inputs!$L$15:$L$25))/12),0)</f>
        <v>0</v>
      </c>
      <c r="AW41" s="383" t="n">
        <f aca="false">IFERROR(AV41*(1+INDEX(Inputs!$P$15:$P$25,MATCH('Cash Flows - Outlier'!AW$2,Inputs!$L$15:$L$25))/12),0)</f>
        <v>0</v>
      </c>
      <c r="AX41" s="383" t="n">
        <f aca="false">IFERROR(AW41*(1+INDEX(Inputs!$P$15:$P$25,MATCH('Cash Flows - Outlier'!AX$2,Inputs!$L$15:$L$25))/12),0)</f>
        <v>0</v>
      </c>
      <c r="AY41" s="383" t="n">
        <f aca="false">IFERROR(AX41*(1+INDEX(Inputs!$P$15:$P$25,MATCH('Cash Flows - Outlier'!AY$2,Inputs!$L$15:$L$25))/12),0)</f>
        <v>0</v>
      </c>
      <c r="AZ41" s="383" t="n">
        <f aca="false">IFERROR(AY41*(1+INDEX(Inputs!$P$15:$P$25,MATCH('Cash Flows - Outlier'!AZ$2,Inputs!$L$15:$L$25))/12),0)</f>
        <v>0</v>
      </c>
      <c r="BA41" s="383" t="n">
        <f aca="false">IFERROR(AZ41*(1+INDEX(Inputs!$P$15:$P$25,MATCH('Cash Flows - Outlier'!BA$2,Inputs!$L$15:$L$25))/12),0)</f>
        <v>0</v>
      </c>
      <c r="BB41" s="383" t="n">
        <f aca="false">IFERROR(BA41*(1+INDEX(Inputs!$P$15:$P$25,MATCH('Cash Flows - Outlier'!BB$2,Inputs!$L$15:$L$25))/12),0)</f>
        <v>0</v>
      </c>
      <c r="BC41" s="383" t="n">
        <f aca="false">IFERROR(BB41*(1+INDEX(Inputs!$P$15:$P$25,MATCH('Cash Flows - Outlier'!BC$2,Inputs!$L$15:$L$25))/12),0)</f>
        <v>0</v>
      </c>
      <c r="BD41" s="383" t="n">
        <f aca="false">IFERROR(BC41*(1+INDEX(Inputs!$P$15:$P$25,MATCH('Cash Flows - Outlier'!BD$2,Inputs!$L$15:$L$25))/12),0)</f>
        <v>0</v>
      </c>
      <c r="BE41" s="383" t="n">
        <f aca="false">IFERROR(BD41*(1+INDEX(Inputs!$P$15:$P$25,MATCH('Cash Flows - Outlier'!BE$2,Inputs!$L$15:$L$25))/12),0)</f>
        <v>0</v>
      </c>
      <c r="BF41" s="383" t="n">
        <f aca="false">IFERROR(BE41*(1+INDEX(Inputs!$P$15:$P$25,MATCH('Cash Flows - Outlier'!BF$2,Inputs!$L$15:$L$25))/12),0)</f>
        <v>0</v>
      </c>
      <c r="BG41" s="383" t="n">
        <f aca="false">IFERROR(BF41*(1+INDEX(Inputs!$P$15:$P$25,MATCH('Cash Flows - Outlier'!BG$2,Inputs!$L$15:$L$25))/12),0)</f>
        <v>0</v>
      </c>
      <c r="BH41" s="383" t="n">
        <f aca="false">IFERROR(BG41*(1+INDEX(Inputs!$P$15:$P$25,MATCH('Cash Flows - Outlier'!BH$2,Inputs!$L$15:$L$25))/12),0)</f>
        <v>0</v>
      </c>
      <c r="BI41" s="383" t="n">
        <f aca="false">IFERROR(BH41*(1+INDEX(Inputs!$P$15:$P$25,MATCH('Cash Flows - Outlier'!BI$2,Inputs!$L$15:$L$25))/12),0)</f>
        <v>0</v>
      </c>
      <c r="BJ41" s="383" t="n">
        <f aca="false">IFERROR(BI41*(1+INDEX(Inputs!$P$15:$P$25,MATCH('Cash Flows - Outlier'!BJ$2,Inputs!$L$15:$L$25))/12),0)</f>
        <v>0</v>
      </c>
      <c r="BK41" s="383" t="n">
        <f aca="false">IFERROR(BJ41*(1+INDEX(Inputs!$P$15:$P$25,MATCH('Cash Flows - Outlier'!BK$2,Inputs!$L$15:$L$25))/12),0)</f>
        <v>0</v>
      </c>
      <c r="BL41" s="383" t="n">
        <f aca="false">IFERROR(BK41*(1+INDEX(Inputs!$P$15:$P$25,MATCH('Cash Flows - Outlier'!BL$2,Inputs!$L$15:$L$25))/12),0)</f>
        <v>0</v>
      </c>
      <c r="BM41" s="383" t="n">
        <f aca="false">IFERROR(BL41*(1+INDEX(Inputs!$P$15:$P$25,MATCH('Cash Flows - Outlier'!BM$2,Inputs!$L$15:$L$25))/12),0)</f>
        <v>0</v>
      </c>
      <c r="BN41" s="383" t="n">
        <f aca="false">IFERROR(BM41*(1+INDEX(Inputs!$P$15:$P$25,MATCH('Cash Flows - Outlier'!BN$2,Inputs!$L$15:$L$25))/12),0)</f>
        <v>0</v>
      </c>
      <c r="BO41" s="383" t="n">
        <f aca="false">IFERROR(BN41*(1+INDEX(Inputs!$P$15:$P$25,MATCH('Cash Flows - Outlier'!BO$2,Inputs!$L$15:$L$25))/12),0)</f>
        <v>0</v>
      </c>
      <c r="BP41" s="383" t="n">
        <f aca="false">IFERROR(BO41*(1+INDEX(Inputs!$P$15:$P$25,MATCH('Cash Flows - Outlier'!BP$2,Inputs!$L$15:$L$25))/12),0)</f>
        <v>0</v>
      </c>
      <c r="BQ41" s="383" t="n">
        <f aca="false">IFERROR(BP41*(1+INDEX(Inputs!$P$15:$P$25,MATCH('Cash Flows - Outlier'!BQ$2,Inputs!$L$15:$L$25))/12),0)</f>
        <v>0</v>
      </c>
      <c r="BR41" s="383" t="n">
        <f aca="false">IFERROR(BQ41*(1+INDEX(Inputs!$P$15:$P$25,MATCH('Cash Flows - Outlier'!BR$2,Inputs!$L$15:$L$25))/12),0)</f>
        <v>0</v>
      </c>
      <c r="BS41" s="383" t="n">
        <f aca="false">IFERROR(BR41*(1+INDEX(Inputs!$P$15:$P$25,MATCH('Cash Flows - Outlier'!BS$2,Inputs!$L$15:$L$25))/12),0)</f>
        <v>0</v>
      </c>
      <c r="BT41" s="383" t="n">
        <f aca="false">IFERROR(BS41*(1+INDEX(Inputs!$P$15:$P$25,MATCH('Cash Flows - Outlier'!BT$2,Inputs!$L$15:$L$25))/12),0)</f>
        <v>0</v>
      </c>
      <c r="BU41" s="383" t="n">
        <f aca="false">IFERROR(BT41*(1+INDEX(Inputs!$P$15:$P$25,MATCH('Cash Flows - Outlier'!BU$2,Inputs!$L$15:$L$25))/12),0)</f>
        <v>0</v>
      </c>
      <c r="BV41" s="383" t="n">
        <f aca="false">IFERROR(BU41*(1+INDEX(Inputs!$P$15:$P$25,MATCH('Cash Flows - Outlier'!BV$2,Inputs!$L$15:$L$25))/12),0)</f>
        <v>0</v>
      </c>
      <c r="BW41" s="383" t="n">
        <f aca="false">IFERROR(BV41*(1+INDEX(Inputs!$P$15:$P$25,MATCH('Cash Flows - Outlier'!BW$2,Inputs!$L$15:$L$25))/12),0)</f>
        <v>0</v>
      </c>
      <c r="BX41" s="383" t="n">
        <f aca="false">IFERROR(BW41*(1+INDEX(Inputs!$P$15:$P$25,MATCH('Cash Flows - Outlier'!BX$2,Inputs!$L$15:$L$25))/12),0)</f>
        <v>0</v>
      </c>
      <c r="BY41" s="383" t="n">
        <f aca="false">IFERROR(BX41*(1+INDEX(Inputs!$P$15:$P$25,MATCH('Cash Flows - Outlier'!BY$2,Inputs!$L$15:$L$25))/12),0)</f>
        <v>0</v>
      </c>
      <c r="BZ41" s="383" t="n">
        <f aca="false">IFERROR(BY41*(1+INDEX(Inputs!$P$15:$P$25,MATCH('Cash Flows - Outlier'!BZ$2,Inputs!$L$15:$L$25))/12),0)</f>
        <v>0</v>
      </c>
      <c r="CA41" s="383" t="n">
        <f aca="false">IFERROR(BZ41*(1+INDEX(Inputs!$P$15:$P$25,MATCH('Cash Flows - Outlier'!CA$2,Inputs!$L$15:$L$25))/12),0)</f>
        <v>0</v>
      </c>
      <c r="CB41" s="383" t="n">
        <f aca="false">IFERROR(CA41*(1+INDEX(Inputs!$P$15:$P$25,MATCH('Cash Flows - Outlier'!CB$2,Inputs!$L$15:$L$25))/12),0)</f>
        <v>0</v>
      </c>
      <c r="CC41" s="383" t="n">
        <f aca="false">IFERROR(CB41*(1+INDEX(Inputs!$P$15:$P$25,MATCH('Cash Flows - Outlier'!CC$2,Inputs!$L$15:$L$25))/12),0)</f>
        <v>0</v>
      </c>
      <c r="CD41" s="383" t="n">
        <f aca="false">IFERROR(CC41*(1+INDEX(Inputs!$P$15:$P$25,MATCH('Cash Flows - Outlier'!CD$2,Inputs!$L$15:$L$25))/12),0)</f>
        <v>0</v>
      </c>
      <c r="CE41" s="383" t="n">
        <f aca="false">IFERROR(CD41*(1+INDEX(Inputs!$P$15:$P$25,MATCH('Cash Flows - Outlier'!CE$2,Inputs!$L$15:$L$25))/12),0)</f>
        <v>0</v>
      </c>
      <c r="CF41" s="383" t="n">
        <f aca="false">IFERROR(CE41*(1+INDEX(Inputs!$P$15:$P$25,MATCH('Cash Flows - Outlier'!CF$2,Inputs!$L$15:$L$25))/12),0)</f>
        <v>0</v>
      </c>
      <c r="CG41" s="383" t="n">
        <f aca="false">IFERROR(CF41*(1+INDEX(Inputs!$P$15:$P$25,MATCH('Cash Flows - Outlier'!CG$2,Inputs!$L$15:$L$25))/12),0)</f>
        <v>0</v>
      </c>
      <c r="CH41" s="383" t="n">
        <f aca="false">IFERROR(CG41*(1+INDEX(Inputs!$P$15:$P$25,MATCH('Cash Flows - Outlier'!CH$2,Inputs!$L$15:$L$25))/12),0)</f>
        <v>0</v>
      </c>
      <c r="CI41" s="383" t="n">
        <f aca="false">IFERROR(CH41*(1+INDEX(Inputs!$P$15:$P$25,MATCH('Cash Flows - Outlier'!CI$2,Inputs!$L$15:$L$25))/12),0)</f>
        <v>0</v>
      </c>
      <c r="CJ41" s="383" t="n">
        <f aca="false">IFERROR(CI41*(1+INDEX(Inputs!$P$15:$P$25,MATCH('Cash Flows - Outlier'!CJ$2,Inputs!$L$15:$L$25))/12),0)</f>
        <v>0</v>
      </c>
      <c r="CK41" s="383" t="n">
        <f aca="false">IFERROR(CJ41*(1+INDEX(Inputs!$P$15:$P$25,MATCH('Cash Flows - Outlier'!CK$2,Inputs!$L$15:$L$25))/12),0)</f>
        <v>0</v>
      </c>
      <c r="CL41" s="383" t="n">
        <f aca="false">IFERROR(CK41*(1+INDEX(Inputs!$P$15:$P$25,MATCH('Cash Flows - Outlier'!CL$2,Inputs!$L$15:$L$25))/12),0)</f>
        <v>0</v>
      </c>
      <c r="CM41" s="383" t="n">
        <f aca="false">IFERROR(CL41*(1+INDEX(Inputs!$P$15:$P$25,MATCH('Cash Flows - Outlier'!CM$2,Inputs!$L$15:$L$25))/12),0)</f>
        <v>0</v>
      </c>
      <c r="CN41" s="383" t="n">
        <f aca="false">IFERROR(CM41*(1+INDEX(Inputs!$P$15:$P$25,MATCH('Cash Flows - Outlier'!CN$2,Inputs!$L$15:$L$25))/12),0)</f>
        <v>0</v>
      </c>
      <c r="CO41" s="383" t="n">
        <f aca="false">IFERROR(CN41*(1+INDEX(Inputs!$P$15:$P$25,MATCH('Cash Flows - Outlier'!CO$2,Inputs!$L$15:$L$25))/12),0)</f>
        <v>0</v>
      </c>
      <c r="CP41" s="383" t="n">
        <f aca="false">IFERROR(CO41*(1+INDEX(Inputs!$P$15:$P$25,MATCH('Cash Flows - Outlier'!CP$2,Inputs!$L$15:$L$25))/12),0)</f>
        <v>0</v>
      </c>
      <c r="CQ41" s="383" t="n">
        <f aca="false">IFERROR(CP41*(1+INDEX(Inputs!$P$15:$P$25,MATCH('Cash Flows - Outlier'!CQ$2,Inputs!$L$15:$L$25))/12),0)</f>
        <v>0</v>
      </c>
      <c r="CR41" s="383" t="n">
        <f aca="false">IFERROR(CQ41*(1+INDEX(Inputs!$P$15:$P$25,MATCH('Cash Flows - Outlier'!CR$2,Inputs!$L$15:$L$25))/12),0)</f>
        <v>0</v>
      </c>
      <c r="CS41" s="383" t="n">
        <f aca="false">IFERROR(CR41*(1+INDEX(Inputs!$P$15:$P$25,MATCH('Cash Flows - Outlier'!CS$2,Inputs!$L$15:$L$25))/12),0)</f>
        <v>0</v>
      </c>
      <c r="CT41" s="383" t="n">
        <f aca="false">IFERROR(CS41*(1+INDEX(Inputs!$P$15:$P$25,MATCH('Cash Flows - Outlier'!CT$2,Inputs!$L$15:$L$25))/12),0)</f>
        <v>0</v>
      </c>
      <c r="CU41" s="383" t="n">
        <f aca="false">IFERROR(CT41*(1+INDEX(Inputs!$P$15:$P$25,MATCH('Cash Flows - Outlier'!CU$2,Inputs!$L$15:$L$25))/12),0)</f>
        <v>0</v>
      </c>
      <c r="CV41" s="383" t="n">
        <f aca="false">IFERROR(CU41*(1+INDEX(Inputs!$P$15:$P$25,MATCH('Cash Flows - Outlier'!CV$2,Inputs!$L$15:$L$25))/12),0)</f>
        <v>0</v>
      </c>
      <c r="CW41" s="383" t="n">
        <f aca="false">IFERROR(CV41*(1+INDEX(Inputs!$P$15:$P$25,MATCH('Cash Flows - Outlier'!CW$2,Inputs!$L$15:$L$25))/12),0)</f>
        <v>0</v>
      </c>
      <c r="CX41" s="383" t="n">
        <f aca="false">IFERROR(CW41*(1+INDEX(Inputs!$P$15:$P$25,MATCH('Cash Flows - Outlier'!CX$2,Inputs!$L$15:$L$25))/12),0)</f>
        <v>0</v>
      </c>
      <c r="CY41" s="383" t="n">
        <f aca="false">IFERROR(CX41*(1+INDEX(Inputs!$P$15:$P$25,MATCH('Cash Flows - Outlier'!CY$2,Inputs!$L$15:$L$25))/12),0)</f>
        <v>0</v>
      </c>
      <c r="CZ41" s="383" t="n">
        <f aca="false">IFERROR(CY41*(1+INDEX(Inputs!$P$15:$P$25,MATCH('Cash Flows - Outlier'!CZ$2,Inputs!$L$15:$L$25))/12),0)</f>
        <v>0</v>
      </c>
      <c r="DA41" s="383" t="n">
        <f aca="false">IFERROR(CZ41*(1+INDEX(Inputs!$P$15:$P$25,MATCH('Cash Flows - Outlier'!DA$2,Inputs!$L$15:$L$25))/12),0)</f>
        <v>0</v>
      </c>
      <c r="DB41" s="383" t="n">
        <f aca="false">IFERROR(DA41*(1+INDEX(Inputs!$P$15:$P$25,MATCH('Cash Flows - Outlier'!DB$2,Inputs!$L$15:$L$25))/12),0)</f>
        <v>0</v>
      </c>
      <c r="DC41" s="383" t="n">
        <f aca="false">IFERROR(DB41*(1+INDEX(Inputs!$P$15:$P$25,MATCH('Cash Flows - Outlier'!DC$2,Inputs!$L$15:$L$25))/12),0)</f>
        <v>0</v>
      </c>
      <c r="DD41" s="383" t="n">
        <f aca="false">IFERROR(DC41*(1+INDEX(Inputs!$P$15:$P$25,MATCH('Cash Flows - Outlier'!DD$2,Inputs!$L$15:$L$25))/12),0)</f>
        <v>0</v>
      </c>
      <c r="DE41" s="383" t="n">
        <f aca="false">IFERROR(DD41*(1+INDEX(Inputs!$P$15:$P$25,MATCH('Cash Flows - Outlier'!DE$2,Inputs!$L$15:$L$25))/12),0)</f>
        <v>0</v>
      </c>
      <c r="DF41" s="383" t="n">
        <f aca="false">IFERROR(DE41*(1+INDEX(Inputs!$P$15:$P$25,MATCH('Cash Flows - Outlier'!DF$2,Inputs!$L$15:$L$25))/12),0)</f>
        <v>0</v>
      </c>
      <c r="DG41" s="383" t="n">
        <f aca="false">IFERROR(DF41*(1+INDEX(Inputs!$P$15:$P$25,MATCH('Cash Flows - Outlier'!DG$2,Inputs!$L$15:$L$25))/12),0)</f>
        <v>0</v>
      </c>
      <c r="DH41" s="383" t="n">
        <f aca="false">IFERROR(DG41*(1+INDEX(Inputs!$P$15:$P$25,MATCH('Cash Flows - Outlier'!DH$2,Inputs!$L$15:$L$25))/12),0)</f>
        <v>0</v>
      </c>
      <c r="DI41" s="383" t="n">
        <f aca="false">IFERROR(DH41*(1+INDEX(Inputs!$P$15:$P$25,MATCH('Cash Flows - Outlier'!DI$2,Inputs!$L$15:$L$25))/12),0)</f>
        <v>0</v>
      </c>
      <c r="DJ41" s="383" t="n">
        <f aca="false">IFERROR(DI41*(1+INDEX(Inputs!$P$15:$P$25,MATCH('Cash Flows - Outlier'!DJ$2,Inputs!$L$15:$L$25))/12),0)</f>
        <v>0</v>
      </c>
      <c r="DK41" s="383" t="n">
        <f aca="false">IFERROR(DJ41*(1+INDEX(Inputs!$P$15:$P$25,MATCH('Cash Flows - Outlier'!DK$2,Inputs!$L$15:$L$25))/12),0)</f>
        <v>0</v>
      </c>
      <c r="DL41" s="383" t="n">
        <f aca="false">IFERROR(DK41*(1+INDEX(Inputs!$P$15:$P$25,MATCH('Cash Flows - Outlier'!DL$2,Inputs!$L$15:$L$25))/12),0)</f>
        <v>0</v>
      </c>
      <c r="DM41" s="383" t="n">
        <f aca="false">IFERROR(DL41*(1+INDEX(Inputs!$P$15:$P$25,MATCH('Cash Flows - Outlier'!DM$2,Inputs!$L$15:$L$25))/12),0)</f>
        <v>0</v>
      </c>
      <c r="DN41" s="383" t="n">
        <f aca="false">IFERROR(DM41*(1+INDEX(Inputs!$P$15:$P$25,MATCH('Cash Flows - Outlier'!DN$2,Inputs!$L$15:$L$25))/12),0)</f>
        <v>0</v>
      </c>
      <c r="DO41" s="383" t="n">
        <f aca="false">IFERROR(DN41*(1+INDEX(Inputs!$P$15:$P$25,MATCH('Cash Flows - Outlier'!DO$2,Inputs!$L$15:$L$25))/12),0)</f>
        <v>0</v>
      </c>
      <c r="DP41" s="383" t="n">
        <f aca="false">IFERROR(DO41*(1+INDEX(Inputs!$P$15:$P$25,MATCH('Cash Flows - Outlier'!DP$2,Inputs!$L$15:$L$25))/12),0)</f>
        <v>0</v>
      </c>
      <c r="DQ41" s="383" t="n">
        <f aca="false">IFERROR(DP41*(1+INDEX(Inputs!$P$15:$P$25,MATCH('Cash Flows - Outlier'!DQ$2,Inputs!$L$15:$L$25))/12),0)</f>
        <v>0</v>
      </c>
      <c r="DR41" s="383" t="n">
        <f aca="false">IFERROR(DQ41*(1+INDEX(Inputs!$P$15:$P$25,MATCH('Cash Flows - Outlier'!DR$2,Inputs!$L$15:$L$25))/12),0)</f>
        <v>0</v>
      </c>
      <c r="DS41" s="383" t="n">
        <f aca="false">IFERROR(DR41*(1+INDEX(Inputs!$P$15:$P$25,MATCH('Cash Flows - Outlier'!DS$2,Inputs!$L$15:$L$25))/12),0)</f>
        <v>0</v>
      </c>
      <c r="DT41" s="383" t="n">
        <f aca="false">IFERROR(DS41*(1+INDEX(Inputs!$P$15:$P$25,MATCH('Cash Flows - Outlier'!DT$2,Inputs!$L$15:$L$25))/12),0)</f>
        <v>0</v>
      </c>
      <c r="DU41" s="383" t="n">
        <f aca="false">IFERROR(DT41*(1+INDEX(Inputs!$P$15:$P$25,MATCH('Cash Flows - Outlier'!DU$2,Inputs!$L$15:$L$25))/12),0)</f>
        <v>0</v>
      </c>
      <c r="DV41" s="383" t="n">
        <f aca="false">IFERROR(DU41*(1+INDEX(Inputs!$P$15:$P$25,MATCH('Cash Flows - Outlier'!DV$2,Inputs!$L$15:$L$25))/12),0)</f>
        <v>0</v>
      </c>
      <c r="DW41" s="383" t="n">
        <f aca="false">IFERROR(DV41*(1+INDEX(Inputs!$P$15:$P$25,MATCH('Cash Flows - Outlier'!DW$2,Inputs!$L$15:$L$25))/12),0)</f>
        <v>0</v>
      </c>
      <c r="DX41" s="383" t="n">
        <f aca="false">IFERROR(DW41*(1+INDEX(Inputs!$P$15:$P$25,MATCH('Cash Flows - Outlier'!DX$2,Inputs!$L$15:$L$25))/12),0)</f>
        <v>0</v>
      </c>
      <c r="DY41" s="383" t="n">
        <f aca="false">IFERROR(DX41*(1+INDEX(Inputs!$P$15:$P$25,MATCH('Cash Flows - Outlier'!DY$2,Inputs!$L$15:$L$25))/12),0)</f>
        <v>0</v>
      </c>
      <c r="DZ41" s="383" t="n">
        <f aca="false">IFERROR(DY41*(1+INDEX(Inputs!$P$15:$P$25,MATCH('Cash Flows - Outlier'!DZ$2,Inputs!$L$15:$L$25))/12),0)</f>
        <v>0</v>
      </c>
      <c r="EA41" s="383" t="n">
        <f aca="false">IFERROR(DZ41*(1+INDEX(Inputs!$P$15:$P$25,MATCH('Cash Flows - Outlier'!EA$2,Inputs!$L$15:$L$25))/12),0)</f>
        <v>0</v>
      </c>
      <c r="EB41" s="383" t="n">
        <f aca="false">IFERROR(EA41*(1+INDEX(Inputs!$P$15:$P$25,MATCH('Cash Flows - Outlier'!EB$2,Inputs!$L$15:$L$25))/12),0)</f>
        <v>0</v>
      </c>
      <c r="EC41" s="383" t="n">
        <f aca="false">IFERROR(EB41*(1+INDEX(Inputs!$P$15:$P$25,MATCH('Cash Flows - Outlier'!EC$2,Inputs!$L$15:$L$25))/12),0)</f>
        <v>0</v>
      </c>
      <c r="ED41" s="383" t="n">
        <f aca="false">IFERROR(EC41*(1+INDEX(Inputs!$P$15:$P$25,MATCH('Cash Flows - Outlier'!ED$2,Inputs!$L$15:$L$25))/12),0)</f>
        <v>0</v>
      </c>
      <c r="EE41" s="383" t="n">
        <f aca="false">IFERROR(ED41*(1+INDEX(Inputs!$P$15:$P$25,MATCH('Cash Flows - Outlier'!EE$2,Inputs!$L$15:$L$25))/12),0)</f>
        <v>0</v>
      </c>
      <c r="EF41" s="383" t="n">
        <f aca="false">IFERROR(EE41*(1+INDEX(Inputs!$P$15:$P$25,MATCH('Cash Flows - Outlier'!EF$2,Inputs!$L$15:$L$25))/12),0)</f>
        <v>0</v>
      </c>
      <c r="EG41" s="383" t="n">
        <f aca="false">IFERROR(EF41*(1+INDEX(Inputs!$P$15:$P$25,MATCH('Cash Flows - Outlier'!EG$2,Inputs!$L$15:$L$25))/12),0)</f>
        <v>0</v>
      </c>
      <c r="EH41" s="383" t="n">
        <f aca="false">IFERROR(EG41*(1+INDEX(Inputs!$P$15:$P$25,MATCH('Cash Flows - Outlier'!EH$2,Inputs!$L$15:$L$25))/12),0)</f>
        <v>0</v>
      </c>
      <c r="EI41" s="383" t="n">
        <f aca="false">IFERROR(EH41*(1+INDEX(Inputs!$P$15:$P$25,MATCH('Cash Flows - Outlier'!EI$2,Inputs!$L$15:$L$25))/12),0)</f>
        <v>0</v>
      </c>
      <c r="EJ41" s="383" t="n">
        <f aca="false">IFERROR(EI41*(1+INDEX(Inputs!$P$15:$P$25,MATCH('Cash Flows - Outlier'!EJ$2,Inputs!$L$15:$L$25))/12),0)</f>
        <v>0</v>
      </c>
      <c r="EK41" s="383" t="n">
        <f aca="false">IFERROR(EJ41*(1+INDEX(Inputs!$P$15:$P$25,MATCH('Cash Flows - Outlier'!EK$2,Inputs!$L$15:$L$25))/12),0)</f>
        <v>0</v>
      </c>
      <c r="EL41" s="383" t="n">
        <f aca="false">IFERROR(EK41*(1+INDEX(Inputs!$P$15:$P$25,MATCH('Cash Flows - Outlier'!EL$2,Inputs!$L$15:$L$25))/12),0)</f>
        <v>0</v>
      </c>
      <c r="EM41" s="383" t="n">
        <f aca="false">IFERROR(EL41*(1+INDEX(Inputs!$P$15:$P$25,MATCH('Cash Flows - Outlier'!EM$2,Inputs!$L$15:$L$25))/12),0)</f>
        <v>0</v>
      </c>
      <c r="EN41" s="383" t="n">
        <f aca="false">IFERROR(EM41*(1+INDEX(Inputs!$P$15:$P$25,MATCH('Cash Flows - Outlier'!EN$2,Inputs!$L$15:$L$25))/12),0)</f>
        <v>0</v>
      </c>
      <c r="EO41" s="383" t="n">
        <f aca="false">IFERROR(EN41*(1+INDEX(Inputs!$P$15:$P$25,MATCH('Cash Flows - Outlier'!EO$2,Inputs!$L$15:$L$25))/12),0)</f>
        <v>0</v>
      </c>
      <c r="EP41" s="383" t="n">
        <f aca="false">IFERROR(EO41*(1+INDEX(Inputs!$P$15:$P$25,MATCH('Cash Flows - Outlier'!EP$2,Inputs!$L$15:$L$25))/12),0)</f>
        <v>0</v>
      </c>
      <c r="EQ41" s="383" t="n">
        <f aca="false">IFERROR(EP41*(1+INDEX(Inputs!$P$15:$P$25,MATCH('Cash Flows - Outlier'!EQ$2,Inputs!$L$15:$L$25))/12),0)</f>
        <v>0</v>
      </c>
      <c r="ER41" s="383" t="n">
        <f aca="false">IFERROR(EQ41*(1+INDEX(Inputs!$P$15:$P$25,MATCH('Cash Flows - Outlier'!ER$2,Inputs!$L$15:$L$25))/12),0)</f>
        <v>0</v>
      </c>
      <c r="ES41" s="383" t="n">
        <f aca="false">IFERROR(ER41*(1+INDEX(Inputs!$P$15:$P$25,MATCH('Cash Flows - Outlier'!ES$2,Inputs!$L$15:$L$25))/12),0)</f>
        <v>0</v>
      </c>
      <c r="ET41" s="383" t="n">
        <f aca="false">IFERROR(ES41*(1+INDEX(Inputs!$P$15:$P$25,MATCH('Cash Flows - Outlier'!ET$2,Inputs!$L$15:$L$25))/12),0)</f>
        <v>0</v>
      </c>
      <c r="EU41" s="383" t="n">
        <f aca="false">IFERROR(ET41*(1+INDEX(Inputs!$P$15:$P$25,MATCH('Cash Flows - Outlier'!EU$2,Inputs!$L$15:$L$25))/12),0)</f>
        <v>0</v>
      </c>
      <c r="EV41" s="383" t="n">
        <f aca="false">IFERROR(EU41*(1+INDEX(Inputs!$P$15:$P$25,MATCH('Cash Flows - Outlier'!EV$2,Inputs!$L$15:$L$25))/12),0)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0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224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225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226</v>
      </c>
      <c r="S45" s="430"/>
      <c r="T45" s="431" t="e">
        <f aca="false">Inputs!$M$38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38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227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228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210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229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230</v>
      </c>
      <c r="T54" s="383" t="n">
        <f aca="false">IFERROR(IF(T3=0,-Inputs!$M$38,IF(T3=Hold*12,T45,0)),0)</f>
        <v>0</v>
      </c>
      <c r="U54" s="383" t="n">
        <f aca="false">IFERROR(IF(U3=0,-Inputs!$M$38,IF(U3=Hold*12,U45,0)),0)</f>
        <v>0</v>
      </c>
      <c r="V54" s="383" t="n">
        <f aca="false">IFERROR(IF(V3=0,-Inputs!$M$38,IF(V3=Hold*12,V45,0)),0)</f>
        <v>0</v>
      </c>
      <c r="W54" s="383" t="n">
        <f aca="false">IFERROR(IF(W3=0,-Inputs!$M$38,IF(W3=Hold*12,W45,0)),0)</f>
        <v>0</v>
      </c>
      <c r="X54" s="383" t="n">
        <f aca="false">IFERROR(IF(X3=0,-Inputs!$M$38,IF(X3=Hold*12,X45,0)),0)</f>
        <v>0</v>
      </c>
      <c r="Y54" s="383" t="n">
        <f aca="false">IFERROR(IF(Y3=0,-Inputs!$M$38,IF(Y3=Hold*12,Y45,0)),0)</f>
        <v>0</v>
      </c>
      <c r="Z54" s="383" t="n">
        <f aca="false">IFERROR(IF(Z3=0,-Inputs!$M$38,IF(Z3=Hold*12,Z45,0)),0)</f>
        <v>0</v>
      </c>
      <c r="AA54" s="383" t="n">
        <f aca="false">IFERROR(IF(AA3=0,-Inputs!$M$38,IF(AA3=Hold*12,AA45,0)),0)</f>
        <v>0</v>
      </c>
      <c r="AB54" s="383" t="n">
        <f aca="false">IFERROR(IF(AB3=0,-Inputs!$M$38,IF(AB3=Hold*12,AB45,0)),0)</f>
        <v>0</v>
      </c>
      <c r="AC54" s="383" t="n">
        <f aca="false">IFERROR(IF(AC3=0,-Inputs!$M$38,IF(AC3=Hold*12,AC45,0)),0)</f>
        <v>0</v>
      </c>
      <c r="AD54" s="383" t="n">
        <f aca="false">IFERROR(IF(AD3=0,-Inputs!$M$38,IF(AD3=Hold*12,AD45,0)),0)</f>
        <v>0</v>
      </c>
      <c r="AE54" s="383" t="n">
        <f aca="false">IFERROR(IF(AE3=0,-Inputs!$M$38,IF(AE3=Hold*12,AE45,0)),0)</f>
        <v>0</v>
      </c>
      <c r="AF54" s="383" t="n">
        <f aca="false">IFERROR(IF(AF3=0,-Inputs!$M$38,IF(AF3=Hold*12,AF45,0)),0)</f>
        <v>0</v>
      </c>
      <c r="AG54" s="383" t="n">
        <f aca="false">IFERROR(IF(AG3=0,-Inputs!$M$38,IF(AG3=Hold*12,AG45,0)),0)</f>
        <v>0</v>
      </c>
      <c r="AH54" s="383" t="n">
        <f aca="false">IFERROR(IF(AH3=0,-Inputs!$M$38,IF(AH3=Hold*12,AH45,0)),0)</f>
        <v>0</v>
      </c>
      <c r="AI54" s="383" t="n">
        <f aca="false">IFERROR(IF(AI3=0,-Inputs!$M$38,IF(AI3=Hold*12,AI45,0)),0)</f>
        <v>0</v>
      </c>
      <c r="AJ54" s="383" t="n">
        <f aca="false">IFERROR(IF(AJ3=0,-Inputs!$M$38,IF(AJ3=Hold*12,AJ45,0)),0)</f>
        <v>0</v>
      </c>
      <c r="AK54" s="383" t="n">
        <f aca="false">IFERROR(IF(AK3=0,-Inputs!$M$38,IF(AK3=Hold*12,AK45,0)),0)</f>
        <v>0</v>
      </c>
      <c r="AL54" s="383" t="n">
        <f aca="false">IFERROR(IF(AL3=0,-Inputs!$M$38,IF(AL3=Hold*12,AL45,0)),0)</f>
        <v>0</v>
      </c>
      <c r="AM54" s="383" t="n">
        <f aca="false">IFERROR(IF(AM3=0,-Inputs!$M$38,IF(AM3=Hold*12,AM45,0)),0)</f>
        <v>0</v>
      </c>
      <c r="AN54" s="383" t="n">
        <f aca="false">IFERROR(IF(AN3=0,-Inputs!$M$38,IF(AN3=Hold*12,AN45,0)),0)</f>
        <v>0</v>
      </c>
      <c r="AO54" s="383" t="n">
        <f aca="false">IFERROR(IF(AO3=0,-Inputs!$M$38,IF(AO3=Hold*12,AO45,0)),0)</f>
        <v>0</v>
      </c>
      <c r="AP54" s="383" t="n">
        <f aca="false">IFERROR(IF(AP3=0,-Inputs!$M$38,IF(AP3=Hold*12,AP45,0)),0)</f>
        <v>0</v>
      </c>
      <c r="AQ54" s="383" t="n">
        <f aca="false">IFERROR(IF(AQ3=0,-Inputs!$M$38,IF(AQ3=Hold*12,AQ45,0)),0)</f>
        <v>0</v>
      </c>
      <c r="AR54" s="383" t="n">
        <f aca="false">IFERROR(IF(AR3=0,-Inputs!$M$38,IF(AR3=Hold*12,AR45,0)),0)</f>
        <v>0</v>
      </c>
      <c r="AS54" s="383" t="n">
        <f aca="false">IFERROR(IF(AS3=0,-Inputs!$M$38,IF(AS3=Hold*12,AS45,0)),0)</f>
        <v>0</v>
      </c>
      <c r="AT54" s="383" t="n">
        <f aca="false">IFERROR(IF(AT3=0,-Inputs!$M$38,IF(AT3=Hold*12,AT45,0)),0)</f>
        <v>0</v>
      </c>
      <c r="AU54" s="383" t="n">
        <f aca="false">IFERROR(IF(AU3=0,-Inputs!$M$38,IF(AU3=Hold*12,AU45,0)),0)</f>
        <v>0</v>
      </c>
      <c r="AV54" s="383" t="n">
        <f aca="false">IFERROR(IF(AV3=0,-Inputs!$M$38,IF(AV3=Hold*12,AV45,0)),0)</f>
        <v>0</v>
      </c>
      <c r="AW54" s="383" t="n">
        <f aca="false">IFERROR(IF(AW3=0,-Inputs!$M$38,IF(AW3=Hold*12,AW45,0)),0)</f>
        <v>0</v>
      </c>
      <c r="AX54" s="383" t="n">
        <f aca="false">IFERROR(IF(AX3=0,-Inputs!$M$38,IF(AX3=Hold*12,AX45,0)),0)</f>
        <v>0</v>
      </c>
      <c r="AY54" s="383" t="n">
        <f aca="false">IFERROR(IF(AY3=0,-Inputs!$M$38,IF(AY3=Hold*12,AY45,0)),0)</f>
        <v>0</v>
      </c>
      <c r="AZ54" s="383" t="n">
        <f aca="false">IFERROR(IF(AZ3=0,-Inputs!$M$38,IF(AZ3=Hold*12,AZ45,0)),0)</f>
        <v>0</v>
      </c>
      <c r="BA54" s="383" t="n">
        <f aca="false">IFERROR(IF(BA3=0,-Inputs!$M$38,IF(BA3=Hold*12,BA45,0)),0)</f>
        <v>0</v>
      </c>
      <c r="BB54" s="383" t="n">
        <f aca="false">IFERROR(IF(BB3=0,-Inputs!$M$38,IF(BB3=Hold*12,BB45,0)),0)</f>
        <v>0</v>
      </c>
      <c r="BC54" s="383" t="n">
        <f aca="false">IFERROR(IF(BC3=0,-Inputs!$M$38,IF(BC3=Hold*12,BC45,0)),0)</f>
        <v>0</v>
      </c>
      <c r="BD54" s="383" t="n">
        <f aca="false">IFERROR(IF(BD3=0,-Inputs!$M$38,IF(BD3=Hold*12,BD45,0)),0)</f>
        <v>0</v>
      </c>
      <c r="BE54" s="383" t="n">
        <f aca="false">IFERROR(IF(BE3=0,-Inputs!$M$38,IF(BE3=Hold*12,BE45,0)),0)</f>
        <v>0</v>
      </c>
      <c r="BF54" s="383" t="n">
        <f aca="false">IFERROR(IF(BF3=0,-Inputs!$M$38,IF(BF3=Hold*12,BF45,0)),0)</f>
        <v>0</v>
      </c>
      <c r="BG54" s="383" t="n">
        <f aca="false">IFERROR(IF(BG3=0,-Inputs!$M$38,IF(BG3=Hold*12,BG45,0)),0)</f>
        <v>0</v>
      </c>
      <c r="BH54" s="383" t="n">
        <f aca="false">IFERROR(IF(BH3=0,-Inputs!$M$38,IF(BH3=Hold*12,BH45,0)),0)</f>
        <v>0</v>
      </c>
      <c r="BI54" s="383" t="n">
        <f aca="false">IFERROR(IF(BI3=0,-Inputs!$M$38,IF(BI3=Hold*12,BI45,0)),0)</f>
        <v>0</v>
      </c>
      <c r="BJ54" s="383" t="n">
        <f aca="false">IFERROR(IF(BJ3=0,-Inputs!$M$38,IF(BJ3=Hold*12,BJ45,0)),0)</f>
        <v>0</v>
      </c>
      <c r="BK54" s="383" t="n">
        <f aca="false">IFERROR(IF(BK3=0,-Inputs!$M$38,IF(BK3=Hold*12,BK45,0)),0)</f>
        <v>0</v>
      </c>
      <c r="BL54" s="383" t="n">
        <f aca="false">IFERROR(IF(BL3=0,-Inputs!$M$38,IF(BL3=Hold*12,BL45,0)),0)</f>
        <v>0</v>
      </c>
      <c r="BM54" s="383" t="n">
        <f aca="false">IFERROR(IF(BM3=0,-Inputs!$M$38,IF(BM3=Hold*12,BM45,0)),0)</f>
        <v>0</v>
      </c>
      <c r="BN54" s="383" t="n">
        <f aca="false">IFERROR(IF(BN3=0,-Inputs!$M$38,IF(BN3=Hold*12,BN45,0)),0)</f>
        <v>0</v>
      </c>
      <c r="BO54" s="383" t="n">
        <f aca="false">IFERROR(IF(BO3=0,-Inputs!$M$38,IF(BO3=Hold*12,BO45,0)),0)</f>
        <v>0</v>
      </c>
      <c r="BP54" s="383" t="n">
        <f aca="false">IFERROR(IF(BP3=0,-Inputs!$M$38,IF(BP3=Hold*12,BP45,0)),0)</f>
        <v>0</v>
      </c>
      <c r="BQ54" s="383" t="n">
        <f aca="false">IFERROR(IF(BQ3=0,-Inputs!$M$38,IF(BQ3=Hold*12,BQ45,0)),0)</f>
        <v>0</v>
      </c>
      <c r="BR54" s="383" t="n">
        <f aca="false">IFERROR(IF(BR3=0,-Inputs!$M$38,IF(BR3=Hold*12,BR45,0)),0)</f>
        <v>0</v>
      </c>
      <c r="BS54" s="383" t="n">
        <f aca="false">IFERROR(IF(BS3=0,-Inputs!$M$38,IF(BS3=Hold*12,BS45,0)),0)</f>
        <v>0</v>
      </c>
      <c r="BT54" s="383" t="n">
        <f aca="false">IFERROR(IF(BT3=0,-Inputs!$M$38,IF(BT3=Hold*12,BT45,0)),0)</f>
        <v>0</v>
      </c>
      <c r="BU54" s="383" t="n">
        <f aca="false">IFERROR(IF(BU3=0,-Inputs!$M$38,IF(BU3=Hold*12,BU45,0)),0)</f>
        <v>0</v>
      </c>
      <c r="BV54" s="383" t="n">
        <f aca="false">IFERROR(IF(BV3=0,-Inputs!$M$38,IF(BV3=Hold*12,BV45,0)),0)</f>
        <v>0</v>
      </c>
      <c r="BW54" s="383" t="n">
        <f aca="false">IFERROR(IF(BW3=0,-Inputs!$M$38,IF(BW3=Hold*12,BW45,0)),0)</f>
        <v>0</v>
      </c>
      <c r="BX54" s="383" t="n">
        <f aca="false">IFERROR(IF(BX3=0,-Inputs!$M$38,IF(BX3=Hold*12,BX45,0)),0)</f>
        <v>0</v>
      </c>
      <c r="BY54" s="383" t="n">
        <f aca="false">IFERROR(IF(BY3=0,-Inputs!$M$38,IF(BY3=Hold*12,BY45,0)),0)</f>
        <v>0</v>
      </c>
      <c r="BZ54" s="383" t="n">
        <f aca="false">IFERROR(IF(BZ3=0,-Inputs!$M$38,IF(BZ3=Hold*12,BZ45,0)),0)</f>
        <v>0</v>
      </c>
      <c r="CA54" s="383" t="n">
        <f aca="false">IFERROR(IF(CA3=0,-Inputs!$M$38,IF(CA3=Hold*12,CA45,0)),0)</f>
        <v>0</v>
      </c>
      <c r="CB54" s="383" t="n">
        <f aca="false">IFERROR(IF(CB3=0,-Inputs!$M$38,IF(CB3=Hold*12,CB45,0)),0)</f>
        <v>0</v>
      </c>
      <c r="CC54" s="383" t="n">
        <f aca="false">IFERROR(IF(CC3=0,-Inputs!$M$38,IF(CC3=Hold*12,CC45,0)),0)</f>
        <v>0</v>
      </c>
      <c r="CD54" s="383" t="n">
        <f aca="false">IFERROR(IF(CD3=0,-Inputs!$M$38,IF(CD3=Hold*12,CD45,0)),0)</f>
        <v>0</v>
      </c>
      <c r="CE54" s="383" t="n">
        <f aca="false">IFERROR(IF(CE3=0,-Inputs!$M$38,IF(CE3=Hold*12,CE45,0)),0)</f>
        <v>0</v>
      </c>
      <c r="CF54" s="383" t="n">
        <f aca="false">IFERROR(IF(CF3=0,-Inputs!$M$38,IF(CF3=Hold*12,CF45,0)),0)</f>
        <v>0</v>
      </c>
      <c r="CG54" s="383" t="n">
        <f aca="false">IFERROR(IF(CG3=0,-Inputs!$M$38,IF(CG3=Hold*12,CG45,0)),0)</f>
        <v>0</v>
      </c>
      <c r="CH54" s="383" t="n">
        <f aca="false">IFERROR(IF(CH3=0,-Inputs!$M$38,IF(CH3=Hold*12,CH45,0)),0)</f>
        <v>0</v>
      </c>
      <c r="CI54" s="383" t="n">
        <f aca="false">IFERROR(IF(CI3=0,-Inputs!$M$38,IF(CI3=Hold*12,CI45,0)),0)</f>
        <v>0</v>
      </c>
      <c r="CJ54" s="383" t="n">
        <f aca="false">IFERROR(IF(CJ3=0,-Inputs!$M$38,IF(CJ3=Hold*12,CJ45,0)),0)</f>
        <v>0</v>
      </c>
      <c r="CK54" s="383" t="n">
        <f aca="false">IFERROR(IF(CK3=0,-Inputs!$M$38,IF(CK3=Hold*12,CK45,0)),0)</f>
        <v>0</v>
      </c>
      <c r="CL54" s="383" t="n">
        <f aca="false">IFERROR(IF(CL3=0,-Inputs!$M$38,IF(CL3=Hold*12,CL45,0)),0)</f>
        <v>0</v>
      </c>
      <c r="CM54" s="383" t="n">
        <f aca="false">IFERROR(IF(CM3=0,-Inputs!$M$38,IF(CM3=Hold*12,CM45,0)),0)</f>
        <v>0</v>
      </c>
      <c r="CN54" s="383" t="n">
        <f aca="false">IFERROR(IF(CN3=0,-Inputs!$M$38,IF(CN3=Hold*12,CN45,0)),0)</f>
        <v>0</v>
      </c>
      <c r="CO54" s="383" t="n">
        <f aca="false">IFERROR(IF(CO3=0,-Inputs!$M$38,IF(CO3=Hold*12,CO45,0)),0)</f>
        <v>0</v>
      </c>
      <c r="CP54" s="383" t="n">
        <f aca="false">IFERROR(IF(CP3=0,-Inputs!$M$38,IF(CP3=Hold*12,CP45,0)),0)</f>
        <v>0</v>
      </c>
      <c r="CQ54" s="383" t="n">
        <f aca="false">IFERROR(IF(CQ3=0,-Inputs!$M$38,IF(CQ3=Hold*12,CQ45,0)),0)</f>
        <v>0</v>
      </c>
      <c r="CR54" s="383" t="n">
        <f aca="false">IFERROR(IF(CR3=0,-Inputs!$M$38,IF(CR3=Hold*12,CR45,0)),0)</f>
        <v>0</v>
      </c>
      <c r="CS54" s="383" t="n">
        <f aca="false">IFERROR(IF(CS3=0,-Inputs!$M$38,IF(CS3=Hold*12,CS45,0)),0)</f>
        <v>0</v>
      </c>
      <c r="CT54" s="383" t="n">
        <f aca="false">IFERROR(IF(CT3=0,-Inputs!$M$38,IF(CT3=Hold*12,CT45,0)),0)</f>
        <v>0</v>
      </c>
      <c r="CU54" s="383" t="n">
        <f aca="false">IFERROR(IF(CU3=0,-Inputs!$M$38,IF(CU3=Hold*12,CU45,0)),0)</f>
        <v>0</v>
      </c>
      <c r="CV54" s="383" t="n">
        <f aca="false">IFERROR(IF(CV3=0,-Inputs!$M$38,IF(CV3=Hold*12,CV45,0)),0)</f>
        <v>0</v>
      </c>
      <c r="CW54" s="383" t="n">
        <f aca="false">IFERROR(IF(CW3=0,-Inputs!$M$38,IF(CW3=Hold*12,CW45,0)),0)</f>
        <v>0</v>
      </c>
      <c r="CX54" s="383" t="n">
        <f aca="false">IFERROR(IF(CX3=0,-Inputs!$M$38,IF(CX3=Hold*12,CX45,0)),0)</f>
        <v>0</v>
      </c>
      <c r="CY54" s="383" t="n">
        <f aca="false">IFERROR(IF(CY3=0,-Inputs!$M$38,IF(CY3=Hold*12,CY45,0)),0)</f>
        <v>0</v>
      </c>
      <c r="CZ54" s="383" t="n">
        <f aca="false">IFERROR(IF(CZ3=0,-Inputs!$M$38,IF(CZ3=Hold*12,CZ45,0)),0)</f>
        <v>0</v>
      </c>
      <c r="DA54" s="383" t="n">
        <f aca="false">IFERROR(IF(DA3=0,-Inputs!$M$38,IF(DA3=Hold*12,DA45,0)),0)</f>
        <v>0</v>
      </c>
      <c r="DB54" s="383" t="n">
        <f aca="false">IFERROR(IF(DB3=0,-Inputs!$M$38,IF(DB3=Hold*12,DB45,0)),0)</f>
        <v>0</v>
      </c>
      <c r="DC54" s="383" t="n">
        <f aca="false">IFERROR(IF(DC3=0,-Inputs!$M$38,IF(DC3=Hold*12,DC45,0)),0)</f>
        <v>0</v>
      </c>
      <c r="DD54" s="383" t="n">
        <f aca="false">IFERROR(IF(DD3=0,-Inputs!$M$38,IF(DD3=Hold*12,DD45,0)),0)</f>
        <v>0</v>
      </c>
      <c r="DE54" s="383" t="n">
        <f aca="false">IFERROR(IF(DE3=0,-Inputs!$M$38,IF(DE3=Hold*12,DE45,0)),0)</f>
        <v>0</v>
      </c>
      <c r="DF54" s="383" t="n">
        <f aca="false">IFERROR(IF(DF3=0,-Inputs!$M$38,IF(DF3=Hold*12,DF45,0)),0)</f>
        <v>0</v>
      </c>
      <c r="DG54" s="383" t="n">
        <f aca="false">IFERROR(IF(DG3=0,-Inputs!$M$38,IF(DG3=Hold*12,DG45,0)),0)</f>
        <v>0</v>
      </c>
      <c r="DH54" s="383" t="n">
        <f aca="false">IFERROR(IF(DH3=0,-Inputs!$M$38,IF(DH3=Hold*12,DH45,0)),0)</f>
        <v>0</v>
      </c>
      <c r="DI54" s="383" t="n">
        <f aca="false">IFERROR(IF(DI3=0,-Inputs!$M$38,IF(DI3=Hold*12,DI45,0)),0)</f>
        <v>0</v>
      </c>
      <c r="DJ54" s="383" t="n">
        <f aca="false">IFERROR(IF(DJ3=0,-Inputs!$M$38,IF(DJ3=Hold*12,DJ45,0)),0)</f>
        <v>0</v>
      </c>
      <c r="DK54" s="383" t="n">
        <f aca="false">IFERROR(IF(DK3=0,-Inputs!$M$38,IF(DK3=Hold*12,DK45,0)),0)</f>
        <v>0</v>
      </c>
      <c r="DL54" s="383" t="n">
        <f aca="false">IFERROR(IF(DL3=0,-Inputs!$M$38,IF(DL3=Hold*12,DL45,0)),0)</f>
        <v>0</v>
      </c>
      <c r="DM54" s="383" t="n">
        <f aca="false">IFERROR(IF(DM3=0,-Inputs!$M$38,IF(DM3=Hold*12,DM45,0)),0)</f>
        <v>0</v>
      </c>
      <c r="DN54" s="383" t="n">
        <f aca="false">IFERROR(IF(DN3=0,-Inputs!$M$38,IF(DN3=Hold*12,DN45,0)),0)</f>
        <v>0</v>
      </c>
      <c r="DO54" s="383" t="n">
        <f aca="false">IFERROR(IF(DO3=0,-Inputs!$M$38,IF(DO3=Hold*12,DO45,0)),0)</f>
        <v>0</v>
      </c>
      <c r="DP54" s="383" t="n">
        <f aca="false">IFERROR(IF(DP3=0,-Inputs!$M$38,IF(DP3=Hold*12,DP45,0)),0)</f>
        <v>0</v>
      </c>
      <c r="DQ54" s="383" t="n">
        <f aca="false">IFERROR(IF(DQ3=0,-Inputs!$M$38,IF(DQ3=Hold*12,DQ45,0)),0)</f>
        <v>0</v>
      </c>
      <c r="DR54" s="383" t="n">
        <f aca="false">IFERROR(IF(DR3=0,-Inputs!$M$38,IF(DR3=Hold*12,DR45,0)),0)</f>
        <v>0</v>
      </c>
      <c r="DS54" s="383" t="n">
        <f aca="false">IFERROR(IF(DS3=0,-Inputs!$M$38,IF(DS3=Hold*12,DS45,0)),0)</f>
        <v>0</v>
      </c>
      <c r="DT54" s="383" t="n">
        <f aca="false">IFERROR(IF(DT3=0,-Inputs!$M$38,IF(DT3=Hold*12,DT45,0)),0)</f>
        <v>0</v>
      </c>
      <c r="DU54" s="383" t="n">
        <f aca="false">IFERROR(IF(DU3=0,-Inputs!$M$38,IF(DU3=Hold*12,DU45,0)),0)</f>
        <v>0</v>
      </c>
      <c r="DV54" s="383" t="n">
        <f aca="false">IFERROR(IF(DV3=0,-Inputs!$M$38,IF(DV3=Hold*12,DV45,0)),0)</f>
        <v>0</v>
      </c>
      <c r="DW54" s="383" t="n">
        <f aca="false">IFERROR(IF(DW3=0,-Inputs!$M$38,IF(DW3=Hold*12,DW45,0)),0)</f>
        <v>0</v>
      </c>
      <c r="DX54" s="383" t="n">
        <f aca="false">IFERROR(IF(DX3=0,-Inputs!$M$38,IF(DX3=Hold*12,DX45,0)),0)</f>
        <v>0</v>
      </c>
      <c r="DY54" s="383" t="n">
        <f aca="false">IFERROR(IF(DY3=0,-Inputs!$M$38,IF(DY3=Hold*12,DY45,0)),0)</f>
        <v>0</v>
      </c>
      <c r="DZ54" s="383" t="n">
        <f aca="false">IFERROR(IF(DZ3=0,-Inputs!$M$38,IF(DZ3=Hold*12,DZ45,0)),0)</f>
        <v>0</v>
      </c>
      <c r="EA54" s="383" t="n">
        <f aca="false">IFERROR(IF(EA3=0,-Inputs!$M$38,IF(EA3=Hold*12,EA45,0)),0)</f>
        <v>0</v>
      </c>
      <c r="EB54" s="383" t="n">
        <f aca="false">IFERROR(IF(EB3=0,-Inputs!$M$38,IF(EB3=Hold*12,EB45,0)),0)</f>
        <v>0</v>
      </c>
      <c r="EC54" s="383" t="n">
        <f aca="false">IFERROR(IF(EC3=0,-Inputs!$M$38,IF(EC3=Hold*12,EC45,0)),0)</f>
        <v>0</v>
      </c>
      <c r="ED54" s="383" t="n">
        <f aca="false">IFERROR(IF(ED3=0,-Inputs!$M$38,IF(ED3=Hold*12,ED45,0)),0)</f>
        <v>0</v>
      </c>
      <c r="EE54" s="383" t="n">
        <f aca="false">IFERROR(IF(EE3=0,-Inputs!$M$38,IF(EE3=Hold*12,EE45,0)),0)</f>
        <v>0</v>
      </c>
      <c r="EF54" s="383" t="n">
        <f aca="false">IFERROR(IF(EF3=0,-Inputs!$M$38,IF(EF3=Hold*12,EF45,0)),0)</f>
        <v>0</v>
      </c>
      <c r="EG54" s="383" t="n">
        <f aca="false">IFERROR(IF(EG3=0,-Inputs!$M$38,IF(EG3=Hold*12,EG45,0)),0)</f>
        <v>0</v>
      </c>
      <c r="EH54" s="383" t="n">
        <f aca="false">IFERROR(IF(EH3=0,-Inputs!$M$38,IF(EH3=Hold*12,EH45,0)),0)</f>
        <v>0</v>
      </c>
      <c r="EI54" s="383" t="n">
        <f aca="false">IFERROR(IF(EI3=0,-Inputs!$M$38,IF(EI3=Hold*12,EI45,0)),0)</f>
        <v>0</v>
      </c>
      <c r="EJ54" s="383" t="n">
        <f aca="false">IFERROR(IF(EJ3=0,-Inputs!$M$38,IF(EJ3=Hold*12,EJ45,0)),0)</f>
        <v>0</v>
      </c>
      <c r="EK54" s="383" t="n">
        <f aca="false">IFERROR(IF(EK3=0,-Inputs!$M$38,IF(EK3=Hold*12,EK45,0)),0)</f>
        <v>0</v>
      </c>
      <c r="EL54" s="383" t="n">
        <f aca="false">IFERROR(IF(EL3=0,-Inputs!$M$38,IF(EL3=Hold*12,EL45,0)),0)</f>
        <v>0</v>
      </c>
      <c r="EM54" s="383" t="n">
        <f aca="false">IFERROR(IF(EM3=0,-Inputs!$M$38,IF(EM3=Hold*12,EM45,0)),0)</f>
        <v>0</v>
      </c>
      <c r="EN54" s="383" t="n">
        <f aca="false">IFERROR(IF(EN3=0,-Inputs!$M$38,IF(EN3=Hold*12,EN45,0)),0)</f>
        <v>0</v>
      </c>
      <c r="EO54" s="383" t="n">
        <f aca="false">IFERROR(IF(EO3=0,-Inputs!$M$38,IF(EO3=Hold*12,EO45,0)),0)</f>
        <v>0</v>
      </c>
      <c r="EP54" s="383" t="n">
        <f aca="false">IFERROR(IF(EP3=0,-Inputs!$M$38,IF(EP3=Hold*12,EP45,0)),0)</f>
        <v>0</v>
      </c>
      <c r="EQ54" s="383" t="n">
        <f aca="false">IFERROR(IF(EQ3=0,-Inputs!$M$38,IF(EQ3=Hold*12,EQ45,0)),0)</f>
        <v>0</v>
      </c>
      <c r="ER54" s="383" t="n">
        <f aca="false">IFERROR(IF(ER3=0,-Inputs!$M$38,IF(ER3=Hold*12,ER45,0)),0)</f>
        <v>0</v>
      </c>
      <c r="ES54" s="383" t="n">
        <f aca="false">IFERROR(IF(ES3=0,-Inputs!$M$38,IF(ES3=Hold*12,ES45,0)),0)</f>
        <v>0</v>
      </c>
      <c r="ET54" s="383" t="n">
        <f aca="false">IFERROR(IF(ET3=0,-Inputs!$M$38,IF(ET3=Hold*12,ET45,0)),0)</f>
        <v>0</v>
      </c>
      <c r="EU54" s="383" t="n">
        <f aca="false">IFERROR(IF(EU3=0,-Inputs!$M$38,IF(EU3=Hold*12,EU45,0)),0)</f>
        <v>0</v>
      </c>
      <c r="EV54" s="383" t="n">
        <f aca="false">IFERROR(IF(EV3=0,-Inputs!$M$38,IF(EV3=Hold*12,EV45,0)),0)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231</v>
      </c>
      <c r="T55" s="383" t="n">
        <f aca="false">IFERROR(IF(T3=0,-(Inputs!$D$17*Inputs!$M$38),-T54*Inputs!$D$21),0)</f>
        <v>0</v>
      </c>
      <c r="U55" s="383" t="n">
        <f aca="false">IFERROR(IF(U3=0,-(Inputs!$D$17*Inputs!$M$38),-U54*Inputs!$D$21),0)</f>
        <v>-0</v>
      </c>
      <c r="V55" s="383" t="n">
        <f aca="false">IFERROR(IF(V3=0,-(Inputs!$D$17*Inputs!$M$38),-V54*Inputs!$D$21),0)</f>
        <v>-0</v>
      </c>
      <c r="W55" s="383" t="n">
        <f aca="false">IFERROR(IF(W3=0,-(Inputs!$D$17*Inputs!$M$38),-W54*Inputs!$D$21),0)</f>
        <v>-0</v>
      </c>
      <c r="X55" s="383" t="n">
        <f aca="false">IFERROR(IF(X3=0,-(Inputs!$D$17*Inputs!$M$38),-X54*Inputs!$D$21),0)</f>
        <v>-0</v>
      </c>
      <c r="Y55" s="383" t="n">
        <f aca="false">IFERROR(IF(Y3=0,-(Inputs!$D$17*Inputs!$M$38),-Y54*Inputs!$D$21),0)</f>
        <v>-0</v>
      </c>
      <c r="Z55" s="383" t="n">
        <f aca="false">IFERROR(IF(Z3=0,-(Inputs!$D$17*Inputs!$M$38),-Z54*Inputs!$D$21),0)</f>
        <v>-0</v>
      </c>
      <c r="AA55" s="383" t="n">
        <f aca="false">IFERROR(IF(AA3=0,-(Inputs!$D$17*Inputs!$M$38),-AA54*Inputs!$D$21),0)</f>
        <v>-0</v>
      </c>
      <c r="AB55" s="383" t="n">
        <f aca="false">IFERROR(IF(AB3=0,-(Inputs!$D$17*Inputs!$M$38),-AB54*Inputs!$D$21),0)</f>
        <v>-0</v>
      </c>
      <c r="AC55" s="383" t="n">
        <f aca="false">IFERROR(IF(AC3=0,-(Inputs!$D$17*Inputs!$M$38),-AC54*Inputs!$D$21),0)</f>
        <v>-0</v>
      </c>
      <c r="AD55" s="383" t="n">
        <f aca="false">IFERROR(IF(AD3=0,-(Inputs!$D$17*Inputs!$M$38),-AD54*Inputs!$D$21),0)</f>
        <v>-0</v>
      </c>
      <c r="AE55" s="383" t="n">
        <f aca="false">IFERROR(IF(AE3=0,-(Inputs!$D$17*Inputs!$M$38),-AE54*Inputs!$D$21),0)</f>
        <v>-0</v>
      </c>
      <c r="AF55" s="383" t="n">
        <f aca="false">IFERROR(IF(AF3=0,-(Inputs!$D$17*Inputs!$M$38),-AF54*Inputs!$D$21),0)</f>
        <v>-0</v>
      </c>
      <c r="AG55" s="383" t="n">
        <f aca="false">IFERROR(IF(AG3=0,-(Inputs!$D$17*Inputs!$M$38),-AG54*Inputs!$D$21),0)</f>
        <v>-0</v>
      </c>
      <c r="AH55" s="383" t="n">
        <f aca="false">IFERROR(IF(AH3=0,-(Inputs!$D$17*Inputs!$M$38),-AH54*Inputs!$D$21),0)</f>
        <v>-0</v>
      </c>
      <c r="AI55" s="383" t="n">
        <f aca="false">IFERROR(IF(AI3=0,-(Inputs!$D$17*Inputs!$M$38),-AI54*Inputs!$D$21),0)</f>
        <v>-0</v>
      </c>
      <c r="AJ55" s="383" t="n">
        <f aca="false">IFERROR(IF(AJ3=0,-(Inputs!$D$17*Inputs!$M$38),-AJ54*Inputs!$D$21),0)</f>
        <v>-0</v>
      </c>
      <c r="AK55" s="383" t="n">
        <f aca="false">IFERROR(IF(AK3=0,-(Inputs!$D$17*Inputs!$M$38),-AK54*Inputs!$D$21),0)</f>
        <v>-0</v>
      </c>
      <c r="AL55" s="383" t="n">
        <f aca="false">IFERROR(IF(AL3=0,-(Inputs!$D$17*Inputs!$M$38),-AL54*Inputs!$D$21),0)</f>
        <v>-0</v>
      </c>
      <c r="AM55" s="383" t="n">
        <f aca="false">IFERROR(IF(AM3=0,-(Inputs!$D$17*Inputs!$M$38),-AM54*Inputs!$D$21),0)</f>
        <v>-0</v>
      </c>
      <c r="AN55" s="383" t="n">
        <f aca="false">IFERROR(IF(AN3=0,-(Inputs!$D$17*Inputs!$M$38),-AN54*Inputs!$D$21),0)</f>
        <v>-0</v>
      </c>
      <c r="AO55" s="383" t="n">
        <f aca="false">IFERROR(IF(AO3=0,-(Inputs!$D$17*Inputs!$M$38),-AO54*Inputs!$D$21),0)</f>
        <v>-0</v>
      </c>
      <c r="AP55" s="383" t="n">
        <f aca="false">IFERROR(IF(AP3=0,-(Inputs!$D$17*Inputs!$M$38),-AP54*Inputs!$D$21),0)</f>
        <v>-0</v>
      </c>
      <c r="AQ55" s="383" t="n">
        <f aca="false">IFERROR(IF(AQ3=0,-(Inputs!$D$17*Inputs!$M$38),-AQ54*Inputs!$D$21),0)</f>
        <v>-0</v>
      </c>
      <c r="AR55" s="383" t="n">
        <f aca="false">IFERROR(IF(AR3=0,-(Inputs!$D$17*Inputs!$M$38),-AR54*Inputs!$D$21),0)</f>
        <v>-0</v>
      </c>
      <c r="AS55" s="383" t="n">
        <f aca="false">IFERROR(IF(AS3=0,-(Inputs!$D$17*Inputs!$M$38),-AS54*Inputs!$D$21),0)</f>
        <v>-0</v>
      </c>
      <c r="AT55" s="383" t="n">
        <f aca="false">IFERROR(IF(AT3=0,-(Inputs!$D$17*Inputs!$M$38),-AT54*Inputs!$D$21),0)</f>
        <v>-0</v>
      </c>
      <c r="AU55" s="383" t="n">
        <f aca="false">IFERROR(IF(AU3=0,-(Inputs!$D$17*Inputs!$M$38),-AU54*Inputs!$D$21),0)</f>
        <v>-0</v>
      </c>
      <c r="AV55" s="383" t="n">
        <f aca="false">IFERROR(IF(AV3=0,-(Inputs!$D$17*Inputs!$M$38),-AV54*Inputs!$D$21),0)</f>
        <v>-0</v>
      </c>
      <c r="AW55" s="383" t="n">
        <f aca="false">IFERROR(IF(AW3=0,-(Inputs!$D$17*Inputs!$M$38),-AW54*Inputs!$D$21),0)</f>
        <v>-0</v>
      </c>
      <c r="AX55" s="383" t="n">
        <f aca="false">IFERROR(IF(AX3=0,-(Inputs!$D$17*Inputs!$M$38),-AX54*Inputs!$D$21),0)</f>
        <v>-0</v>
      </c>
      <c r="AY55" s="383" t="n">
        <f aca="false">IFERROR(IF(AY3=0,-(Inputs!$D$17*Inputs!$M$38),-AY54*Inputs!$D$21),0)</f>
        <v>-0</v>
      </c>
      <c r="AZ55" s="383" t="n">
        <f aca="false">IFERROR(IF(AZ3=0,-(Inputs!$D$17*Inputs!$M$38),-AZ54*Inputs!$D$21),0)</f>
        <v>-0</v>
      </c>
      <c r="BA55" s="383" t="n">
        <f aca="false">IFERROR(IF(BA3=0,-(Inputs!$D$17*Inputs!$M$38),-BA54*Inputs!$D$21),0)</f>
        <v>-0</v>
      </c>
      <c r="BB55" s="383" t="n">
        <f aca="false">IFERROR(IF(BB3=0,-(Inputs!$D$17*Inputs!$M$38),-BB54*Inputs!$D$21),0)</f>
        <v>-0</v>
      </c>
      <c r="BC55" s="383" t="n">
        <f aca="false">IFERROR(IF(BC3=0,-(Inputs!$D$17*Inputs!$M$38),-BC54*Inputs!$D$21),0)</f>
        <v>-0</v>
      </c>
      <c r="BD55" s="383" t="n">
        <f aca="false">IFERROR(IF(BD3=0,-(Inputs!$D$17*Inputs!$M$38),-BD54*Inputs!$D$21),0)</f>
        <v>-0</v>
      </c>
      <c r="BE55" s="383" t="n">
        <f aca="false">IFERROR(IF(BE3=0,-(Inputs!$D$17*Inputs!$M$38),-BE54*Inputs!$D$21),0)</f>
        <v>-0</v>
      </c>
      <c r="BF55" s="383" t="n">
        <f aca="false">IFERROR(IF(BF3=0,-(Inputs!$D$17*Inputs!$M$38),-BF54*Inputs!$D$21),0)</f>
        <v>-0</v>
      </c>
      <c r="BG55" s="383" t="n">
        <f aca="false">IFERROR(IF(BG3=0,-(Inputs!$D$17*Inputs!$M$38),-BG54*Inputs!$D$21),0)</f>
        <v>-0</v>
      </c>
      <c r="BH55" s="383" t="n">
        <f aca="false">IFERROR(IF(BH3=0,-(Inputs!$D$17*Inputs!$M$38),-BH54*Inputs!$D$21),0)</f>
        <v>-0</v>
      </c>
      <c r="BI55" s="383" t="n">
        <f aca="false">IFERROR(IF(BI3=0,-(Inputs!$D$17*Inputs!$M$38),-BI54*Inputs!$D$21),0)</f>
        <v>-0</v>
      </c>
      <c r="BJ55" s="383" t="n">
        <f aca="false">IFERROR(IF(BJ3=0,-(Inputs!$D$17*Inputs!$M$38),-BJ54*Inputs!$D$21),0)</f>
        <v>-0</v>
      </c>
      <c r="BK55" s="383" t="n">
        <f aca="false">IFERROR(IF(BK3=0,-(Inputs!$D$17*Inputs!$M$38),-BK54*Inputs!$D$21),0)</f>
        <v>-0</v>
      </c>
      <c r="BL55" s="383" t="n">
        <f aca="false">IFERROR(IF(BL3=0,-(Inputs!$D$17*Inputs!$M$38),-BL54*Inputs!$D$21),0)</f>
        <v>-0</v>
      </c>
      <c r="BM55" s="383" t="n">
        <f aca="false">IFERROR(IF(BM3=0,-(Inputs!$D$17*Inputs!$M$38),-BM54*Inputs!$D$21),0)</f>
        <v>-0</v>
      </c>
      <c r="BN55" s="383" t="n">
        <f aca="false">IFERROR(IF(BN3=0,-(Inputs!$D$17*Inputs!$M$38),-BN54*Inputs!$D$21),0)</f>
        <v>-0</v>
      </c>
      <c r="BO55" s="383" t="n">
        <f aca="false">IFERROR(IF(BO3=0,-(Inputs!$D$17*Inputs!$M$38),-BO54*Inputs!$D$21),0)</f>
        <v>-0</v>
      </c>
      <c r="BP55" s="383" t="n">
        <f aca="false">IFERROR(IF(BP3=0,-(Inputs!$D$17*Inputs!$M$38),-BP54*Inputs!$D$21),0)</f>
        <v>-0</v>
      </c>
      <c r="BQ55" s="383" t="n">
        <f aca="false">IFERROR(IF(BQ3=0,-(Inputs!$D$17*Inputs!$M$38),-BQ54*Inputs!$D$21),0)</f>
        <v>-0</v>
      </c>
      <c r="BR55" s="383" t="n">
        <f aca="false">IFERROR(IF(BR3=0,-(Inputs!$D$17*Inputs!$M$38),-BR54*Inputs!$D$21),0)</f>
        <v>-0</v>
      </c>
      <c r="BS55" s="383" t="n">
        <f aca="false">IFERROR(IF(BS3=0,-(Inputs!$D$17*Inputs!$M$38),-BS54*Inputs!$D$21),0)</f>
        <v>-0</v>
      </c>
      <c r="BT55" s="383" t="n">
        <f aca="false">IFERROR(IF(BT3=0,-(Inputs!$D$17*Inputs!$M$38),-BT54*Inputs!$D$21),0)</f>
        <v>-0</v>
      </c>
      <c r="BU55" s="383" t="n">
        <f aca="false">IFERROR(IF(BU3=0,-(Inputs!$D$17*Inputs!$M$38),-BU54*Inputs!$D$21),0)</f>
        <v>-0</v>
      </c>
      <c r="BV55" s="383" t="n">
        <f aca="false">IFERROR(IF(BV3=0,-(Inputs!$D$17*Inputs!$M$38),-BV54*Inputs!$D$21),0)</f>
        <v>-0</v>
      </c>
      <c r="BW55" s="383" t="n">
        <f aca="false">IFERROR(IF(BW3=0,-(Inputs!$D$17*Inputs!$M$38),-BW54*Inputs!$D$21),0)</f>
        <v>-0</v>
      </c>
      <c r="BX55" s="383" t="n">
        <f aca="false">IFERROR(IF(BX3=0,-(Inputs!$D$17*Inputs!$M$38),-BX54*Inputs!$D$21),0)</f>
        <v>-0</v>
      </c>
      <c r="BY55" s="383" t="n">
        <f aca="false">IFERROR(IF(BY3=0,-(Inputs!$D$17*Inputs!$M$38),-BY54*Inputs!$D$21),0)</f>
        <v>-0</v>
      </c>
      <c r="BZ55" s="383" t="n">
        <f aca="false">IFERROR(IF(BZ3=0,-(Inputs!$D$17*Inputs!$M$38),-BZ54*Inputs!$D$21),0)</f>
        <v>-0</v>
      </c>
      <c r="CA55" s="383" t="n">
        <f aca="false">IFERROR(IF(CA3=0,-(Inputs!$D$17*Inputs!$M$38),-CA54*Inputs!$D$21),0)</f>
        <v>-0</v>
      </c>
      <c r="CB55" s="383" t="n">
        <f aca="false">IFERROR(IF(CB3=0,-(Inputs!$D$17*Inputs!$M$38),-CB54*Inputs!$D$21),0)</f>
        <v>-0</v>
      </c>
      <c r="CC55" s="383" t="n">
        <f aca="false">IFERROR(IF(CC3=0,-(Inputs!$D$17*Inputs!$M$38),-CC54*Inputs!$D$21),0)</f>
        <v>-0</v>
      </c>
      <c r="CD55" s="383" t="n">
        <f aca="false">IFERROR(IF(CD3=0,-(Inputs!$D$17*Inputs!$M$38),-CD54*Inputs!$D$21),0)</f>
        <v>-0</v>
      </c>
      <c r="CE55" s="383" t="n">
        <f aca="false">IFERROR(IF(CE3=0,-(Inputs!$D$17*Inputs!$M$38),-CE54*Inputs!$D$21),0)</f>
        <v>-0</v>
      </c>
      <c r="CF55" s="383" t="n">
        <f aca="false">IFERROR(IF(CF3=0,-(Inputs!$D$17*Inputs!$M$38),-CF54*Inputs!$D$21),0)</f>
        <v>-0</v>
      </c>
      <c r="CG55" s="383" t="n">
        <f aca="false">IFERROR(IF(CG3=0,-(Inputs!$D$17*Inputs!$M$38),-CG54*Inputs!$D$21),0)</f>
        <v>-0</v>
      </c>
      <c r="CH55" s="383" t="n">
        <f aca="false">IFERROR(IF(CH3=0,-(Inputs!$D$17*Inputs!$M$38),-CH54*Inputs!$D$21),0)</f>
        <v>-0</v>
      </c>
      <c r="CI55" s="383" t="n">
        <f aca="false">IFERROR(IF(CI3=0,-(Inputs!$D$17*Inputs!$M$38),-CI54*Inputs!$D$21),0)</f>
        <v>-0</v>
      </c>
      <c r="CJ55" s="383" t="n">
        <f aca="false">IFERROR(IF(CJ3=0,-(Inputs!$D$17*Inputs!$M$38),-CJ54*Inputs!$D$21),0)</f>
        <v>-0</v>
      </c>
      <c r="CK55" s="383" t="n">
        <f aca="false">IFERROR(IF(CK3=0,-(Inputs!$D$17*Inputs!$M$38),-CK54*Inputs!$D$21),0)</f>
        <v>-0</v>
      </c>
      <c r="CL55" s="383" t="n">
        <f aca="false">IFERROR(IF(CL3=0,-(Inputs!$D$17*Inputs!$M$38),-CL54*Inputs!$D$21),0)</f>
        <v>-0</v>
      </c>
      <c r="CM55" s="383" t="n">
        <f aca="false">IFERROR(IF(CM3=0,-(Inputs!$D$17*Inputs!$M$38),-CM54*Inputs!$D$21),0)</f>
        <v>-0</v>
      </c>
      <c r="CN55" s="383" t="n">
        <f aca="false">IFERROR(IF(CN3=0,-(Inputs!$D$17*Inputs!$M$38),-CN54*Inputs!$D$21),0)</f>
        <v>-0</v>
      </c>
      <c r="CO55" s="383" t="n">
        <f aca="false">IFERROR(IF(CO3=0,-(Inputs!$D$17*Inputs!$M$38),-CO54*Inputs!$D$21),0)</f>
        <v>-0</v>
      </c>
      <c r="CP55" s="383" t="n">
        <f aca="false">IFERROR(IF(CP3=0,-(Inputs!$D$17*Inputs!$M$38),-CP54*Inputs!$D$21),0)</f>
        <v>-0</v>
      </c>
      <c r="CQ55" s="383" t="n">
        <f aca="false">IFERROR(IF(CQ3=0,-(Inputs!$D$17*Inputs!$M$38),-CQ54*Inputs!$D$21),0)</f>
        <v>-0</v>
      </c>
      <c r="CR55" s="383" t="n">
        <f aca="false">IFERROR(IF(CR3=0,-(Inputs!$D$17*Inputs!$M$38),-CR54*Inputs!$D$21),0)</f>
        <v>-0</v>
      </c>
      <c r="CS55" s="383" t="n">
        <f aca="false">IFERROR(IF(CS3=0,-(Inputs!$D$17*Inputs!$M$38),-CS54*Inputs!$D$21),0)</f>
        <v>-0</v>
      </c>
      <c r="CT55" s="383" t="n">
        <f aca="false">IFERROR(IF(CT3=0,-(Inputs!$D$17*Inputs!$M$38),-CT54*Inputs!$D$21),0)</f>
        <v>-0</v>
      </c>
      <c r="CU55" s="383" t="n">
        <f aca="false">IFERROR(IF(CU3=0,-(Inputs!$D$17*Inputs!$M$38),-CU54*Inputs!$D$21),0)</f>
        <v>-0</v>
      </c>
      <c r="CV55" s="383" t="n">
        <f aca="false">IFERROR(IF(CV3=0,-(Inputs!$D$17*Inputs!$M$38),-CV54*Inputs!$D$21),0)</f>
        <v>-0</v>
      </c>
      <c r="CW55" s="383" t="n">
        <f aca="false">IFERROR(IF(CW3=0,-(Inputs!$D$17*Inputs!$M$38),-CW54*Inputs!$D$21),0)</f>
        <v>-0</v>
      </c>
      <c r="CX55" s="383" t="n">
        <f aca="false">IFERROR(IF(CX3=0,-(Inputs!$D$17*Inputs!$M$38),-CX54*Inputs!$D$21),0)</f>
        <v>-0</v>
      </c>
      <c r="CY55" s="383" t="n">
        <f aca="false">IFERROR(IF(CY3=0,-(Inputs!$D$17*Inputs!$M$38),-CY54*Inputs!$D$21),0)</f>
        <v>-0</v>
      </c>
      <c r="CZ55" s="383" t="n">
        <f aca="false">IFERROR(IF(CZ3=0,-(Inputs!$D$17*Inputs!$M$38),-CZ54*Inputs!$D$21),0)</f>
        <v>-0</v>
      </c>
      <c r="DA55" s="383" t="n">
        <f aca="false">IFERROR(IF(DA3=0,-(Inputs!$D$17*Inputs!$M$38),-DA54*Inputs!$D$21),0)</f>
        <v>-0</v>
      </c>
      <c r="DB55" s="383" t="n">
        <f aca="false">IFERROR(IF(DB3=0,-(Inputs!$D$17*Inputs!$M$38),-DB54*Inputs!$D$21),0)</f>
        <v>-0</v>
      </c>
      <c r="DC55" s="383" t="n">
        <f aca="false">IFERROR(IF(DC3=0,-(Inputs!$D$17*Inputs!$M$38),-DC54*Inputs!$D$21),0)</f>
        <v>-0</v>
      </c>
      <c r="DD55" s="383" t="n">
        <f aca="false">IFERROR(IF(DD3=0,-(Inputs!$D$17*Inputs!$M$38),-DD54*Inputs!$D$21),0)</f>
        <v>-0</v>
      </c>
      <c r="DE55" s="383" t="n">
        <f aca="false">IFERROR(IF(DE3=0,-(Inputs!$D$17*Inputs!$M$38),-DE54*Inputs!$D$21),0)</f>
        <v>-0</v>
      </c>
      <c r="DF55" s="383" t="n">
        <f aca="false">IFERROR(IF(DF3=0,-(Inputs!$D$17*Inputs!$M$38),-DF54*Inputs!$D$21),0)</f>
        <v>-0</v>
      </c>
      <c r="DG55" s="383" t="n">
        <f aca="false">IFERROR(IF(DG3=0,-(Inputs!$D$17*Inputs!$M$38),-DG54*Inputs!$D$21),0)</f>
        <v>-0</v>
      </c>
      <c r="DH55" s="383" t="n">
        <f aca="false">IFERROR(IF(DH3=0,-(Inputs!$D$17*Inputs!$M$38),-DH54*Inputs!$D$21),0)</f>
        <v>-0</v>
      </c>
      <c r="DI55" s="383" t="n">
        <f aca="false">IFERROR(IF(DI3=0,-(Inputs!$D$17*Inputs!$M$38),-DI54*Inputs!$D$21),0)</f>
        <v>-0</v>
      </c>
      <c r="DJ55" s="383" t="n">
        <f aca="false">IFERROR(IF(DJ3=0,-(Inputs!$D$17*Inputs!$M$38),-DJ54*Inputs!$D$21),0)</f>
        <v>-0</v>
      </c>
      <c r="DK55" s="383" t="n">
        <f aca="false">IFERROR(IF(DK3=0,-(Inputs!$D$17*Inputs!$M$38),-DK54*Inputs!$D$21),0)</f>
        <v>-0</v>
      </c>
      <c r="DL55" s="383" t="n">
        <f aca="false">IFERROR(IF(DL3=0,-(Inputs!$D$17*Inputs!$M$38),-DL54*Inputs!$D$21),0)</f>
        <v>-0</v>
      </c>
      <c r="DM55" s="383" t="n">
        <f aca="false">IFERROR(IF(DM3=0,-(Inputs!$D$17*Inputs!$M$38),-DM54*Inputs!$D$21),0)</f>
        <v>-0</v>
      </c>
      <c r="DN55" s="383" t="n">
        <f aca="false">IFERROR(IF(DN3=0,-(Inputs!$D$17*Inputs!$M$38),-DN54*Inputs!$D$21),0)</f>
        <v>-0</v>
      </c>
      <c r="DO55" s="383" t="n">
        <f aca="false">IFERROR(IF(DO3=0,-(Inputs!$D$17*Inputs!$M$38),-DO54*Inputs!$D$21),0)</f>
        <v>-0</v>
      </c>
      <c r="DP55" s="383" t="n">
        <f aca="false">IFERROR(IF(DP3=0,-(Inputs!$D$17*Inputs!$M$38),-DP54*Inputs!$D$21),0)</f>
        <v>-0</v>
      </c>
      <c r="DQ55" s="383" t="n">
        <f aca="false">IFERROR(IF(DQ3=0,-(Inputs!$D$17*Inputs!$M$38),-DQ54*Inputs!$D$21),0)</f>
        <v>-0</v>
      </c>
      <c r="DR55" s="383" t="n">
        <f aca="false">IFERROR(IF(DR3=0,-(Inputs!$D$17*Inputs!$M$38),-DR54*Inputs!$D$21),0)</f>
        <v>-0</v>
      </c>
      <c r="DS55" s="383" t="n">
        <f aca="false">IFERROR(IF(DS3=0,-(Inputs!$D$17*Inputs!$M$38),-DS54*Inputs!$D$21),0)</f>
        <v>-0</v>
      </c>
      <c r="DT55" s="383" t="n">
        <f aca="false">IFERROR(IF(DT3=0,-(Inputs!$D$17*Inputs!$M$38),-DT54*Inputs!$D$21),0)</f>
        <v>-0</v>
      </c>
      <c r="DU55" s="383" t="n">
        <f aca="false">IFERROR(IF(DU3=0,-(Inputs!$D$17*Inputs!$M$38),-DU54*Inputs!$D$21),0)</f>
        <v>-0</v>
      </c>
      <c r="DV55" s="383" t="n">
        <f aca="false">IFERROR(IF(DV3=0,-(Inputs!$D$17*Inputs!$M$38),-DV54*Inputs!$D$21),0)</f>
        <v>-0</v>
      </c>
      <c r="DW55" s="383" t="n">
        <f aca="false">IFERROR(IF(DW3=0,-(Inputs!$D$17*Inputs!$M$38),-DW54*Inputs!$D$21),0)</f>
        <v>-0</v>
      </c>
      <c r="DX55" s="383" t="n">
        <f aca="false">IFERROR(IF(DX3=0,-(Inputs!$D$17*Inputs!$M$38),-DX54*Inputs!$D$21),0)</f>
        <v>-0</v>
      </c>
      <c r="DY55" s="383" t="n">
        <f aca="false">IFERROR(IF(DY3=0,-(Inputs!$D$17*Inputs!$M$38),-DY54*Inputs!$D$21),0)</f>
        <v>-0</v>
      </c>
      <c r="DZ55" s="383" t="n">
        <f aca="false">IFERROR(IF(DZ3=0,-(Inputs!$D$17*Inputs!$M$38),-DZ54*Inputs!$D$21),0)</f>
        <v>-0</v>
      </c>
      <c r="EA55" s="383" t="n">
        <f aca="false">IFERROR(IF(EA3=0,-(Inputs!$D$17*Inputs!$M$38),-EA54*Inputs!$D$21),0)</f>
        <v>-0</v>
      </c>
      <c r="EB55" s="383" t="n">
        <f aca="false">IFERROR(IF(EB3=0,-(Inputs!$D$17*Inputs!$M$38),-EB54*Inputs!$D$21),0)</f>
        <v>-0</v>
      </c>
      <c r="EC55" s="383" t="n">
        <f aca="false">IFERROR(IF(EC3=0,-(Inputs!$D$17*Inputs!$M$38),-EC54*Inputs!$D$21),0)</f>
        <v>-0</v>
      </c>
      <c r="ED55" s="383" t="n">
        <f aca="false">IFERROR(IF(ED3=0,-(Inputs!$D$17*Inputs!$M$38),-ED54*Inputs!$D$21),0)</f>
        <v>-0</v>
      </c>
      <c r="EE55" s="383" t="n">
        <f aca="false">IFERROR(IF(EE3=0,-(Inputs!$D$17*Inputs!$M$38),-EE54*Inputs!$D$21),0)</f>
        <v>-0</v>
      </c>
      <c r="EF55" s="383" t="n">
        <f aca="false">IFERROR(IF(EF3=0,-(Inputs!$D$17*Inputs!$M$38),-EF54*Inputs!$D$21),0)</f>
        <v>-0</v>
      </c>
      <c r="EG55" s="383" t="n">
        <f aca="false">IFERROR(IF(EG3=0,-(Inputs!$D$17*Inputs!$M$38),-EG54*Inputs!$D$21),0)</f>
        <v>-0</v>
      </c>
      <c r="EH55" s="383" t="n">
        <f aca="false">IFERROR(IF(EH3=0,-(Inputs!$D$17*Inputs!$M$38),-EH54*Inputs!$D$21),0)</f>
        <v>-0</v>
      </c>
      <c r="EI55" s="383" t="n">
        <f aca="false">IFERROR(IF(EI3=0,-(Inputs!$D$17*Inputs!$M$38),-EI54*Inputs!$D$21),0)</f>
        <v>-0</v>
      </c>
      <c r="EJ55" s="383" t="n">
        <f aca="false">IFERROR(IF(EJ3=0,-(Inputs!$D$17*Inputs!$M$38),-EJ54*Inputs!$D$21),0)</f>
        <v>-0</v>
      </c>
      <c r="EK55" s="383" t="n">
        <f aca="false">IFERROR(IF(EK3=0,-(Inputs!$D$17*Inputs!$M$38),-EK54*Inputs!$D$21),0)</f>
        <v>-0</v>
      </c>
      <c r="EL55" s="383" t="n">
        <f aca="false">IFERROR(IF(EL3=0,-(Inputs!$D$17*Inputs!$M$38),-EL54*Inputs!$D$21),0)</f>
        <v>-0</v>
      </c>
      <c r="EM55" s="383" t="n">
        <f aca="false">IFERROR(IF(EM3=0,-(Inputs!$D$17*Inputs!$M$38),-EM54*Inputs!$D$21),0)</f>
        <v>-0</v>
      </c>
      <c r="EN55" s="383" t="n">
        <f aca="false">IFERROR(IF(EN3=0,-(Inputs!$D$17*Inputs!$M$38),-EN54*Inputs!$D$21),0)</f>
        <v>-0</v>
      </c>
      <c r="EO55" s="383" t="n">
        <f aca="false">IFERROR(IF(EO3=0,-(Inputs!$D$17*Inputs!$M$38),-EO54*Inputs!$D$21),0)</f>
        <v>-0</v>
      </c>
      <c r="EP55" s="383" t="n">
        <f aca="false">IFERROR(IF(EP3=0,-(Inputs!$D$17*Inputs!$M$38),-EP54*Inputs!$D$21),0)</f>
        <v>-0</v>
      </c>
      <c r="EQ55" s="383" t="n">
        <f aca="false">IFERROR(IF(EQ3=0,-(Inputs!$D$17*Inputs!$M$38),-EQ54*Inputs!$D$21),0)</f>
        <v>-0</v>
      </c>
      <c r="ER55" s="383" t="n">
        <f aca="false">IFERROR(IF(ER3=0,-(Inputs!$D$17*Inputs!$M$38),-ER54*Inputs!$D$21),0)</f>
        <v>-0</v>
      </c>
      <c r="ES55" s="383" t="n">
        <f aca="false">IFERROR(IF(ES3=0,-(Inputs!$D$17*Inputs!$M$38),-ES54*Inputs!$D$21),0)</f>
        <v>-0</v>
      </c>
      <c r="ET55" s="383" t="n">
        <f aca="false">IFERROR(IF(ET3=0,-(Inputs!$D$17*Inputs!$M$38),-ET54*Inputs!$D$21),0)</f>
        <v>-0</v>
      </c>
      <c r="EU55" s="383" t="n">
        <f aca="false">IFERROR(IF(EU3=0,-(Inputs!$D$17*Inputs!$M$38),-EU54*Inputs!$D$21),0)</f>
        <v>-0</v>
      </c>
      <c r="EV55" s="383" t="n">
        <f aca="false">IFERROR(IF(EV3=0,-(Inputs!$D$17*Inputs!$M$38),-EV54*Inputs!$D$21),0)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232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233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234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IFERROR(Y1NOI/(Inputs!E106),0)</f>
        <v>0</v>
      </c>
      <c r="H58" s="455" t="n">
        <f aca="false">IFERROR(H44/(Inputs!$E$106),0)</f>
        <v>0</v>
      </c>
      <c r="I58" s="455" t="n">
        <f aca="false">IFERROR(I44/(Inputs!$E$106),0)</f>
        <v>0</v>
      </c>
      <c r="J58" s="455" t="n">
        <f aca="false">IFERROR(J44/(Inputs!$E$106),0)</f>
        <v>0</v>
      </c>
      <c r="K58" s="455" t="n">
        <f aca="false">IFERROR(K44/(Inputs!$E$106),0)</f>
        <v>0</v>
      </c>
      <c r="L58" s="455" t="n">
        <f aca="false">IFERROR(L44/(Inputs!$E$106),0)</f>
        <v>0</v>
      </c>
      <c r="M58" s="455" t="n">
        <f aca="false">IFERROR(M44/(Inputs!$E$106),0)</f>
        <v>0</v>
      </c>
      <c r="N58" s="455" t="n">
        <f aca="false">IFERROR(N44/(Inputs!$E$106),0)</f>
        <v>0</v>
      </c>
      <c r="O58" s="455" t="n">
        <f aca="false">IFERROR(O44/(Inputs!$E$106),0)</f>
        <v>0</v>
      </c>
      <c r="P58" s="455" t="n">
        <f aca="false">IFERROR(P44/(Inputs!$E$106),0)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235</v>
      </c>
      <c r="D59" s="457" t="e">
        <f aca="false">Y1NOI/PP</f>
        <v>#DIV/0!</v>
      </c>
      <c r="E59" s="454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54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236</v>
      </c>
      <c r="D61" s="458" t="e">
        <f aca="false">S61</f>
        <v>#DIV/0!</v>
      </c>
      <c r="E61" s="454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236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237</v>
      </c>
      <c r="D62" s="459" t="n">
        <f aca="false">S62</f>
        <v>0</v>
      </c>
      <c r="E62" s="454"/>
      <c r="R62" s="429" t="s">
        <v>237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238</v>
      </c>
      <c r="D63" s="460" t="e">
        <f aca="false">SUM($F$56:$P$56)/$D$62</f>
        <v>#DIV/0!</v>
      </c>
      <c r="E63" s="454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239</v>
      </c>
      <c r="S65" s="463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464"/>
      <c r="BU65" s="464"/>
      <c r="BV65" s="464"/>
      <c r="BW65" s="464"/>
      <c r="BX65" s="464"/>
      <c r="BY65" s="464"/>
      <c r="BZ65" s="464"/>
      <c r="CA65" s="464"/>
      <c r="CB65" s="464"/>
      <c r="CC65" s="464"/>
      <c r="CD65" s="464"/>
      <c r="CE65" s="464"/>
      <c r="CF65" s="464"/>
      <c r="CG65" s="464"/>
      <c r="CH65" s="464"/>
      <c r="CI65" s="464"/>
      <c r="CJ65" s="464"/>
      <c r="CK65" s="464"/>
      <c r="CL65" s="464"/>
      <c r="CM65" s="464"/>
      <c r="CN65" s="464"/>
      <c r="CO65" s="464"/>
      <c r="CP65" s="464"/>
      <c r="CQ65" s="464"/>
      <c r="CR65" s="464"/>
      <c r="CS65" s="464"/>
      <c r="CT65" s="464"/>
      <c r="CU65" s="464"/>
      <c r="CV65" s="464"/>
      <c r="CW65" s="464"/>
      <c r="CX65" s="464"/>
      <c r="CY65" s="464"/>
      <c r="CZ65" s="464"/>
      <c r="DA65" s="464"/>
      <c r="DB65" s="464"/>
      <c r="DC65" s="464"/>
      <c r="DD65" s="464"/>
      <c r="DE65" s="464"/>
      <c r="DF65" s="464"/>
      <c r="DG65" s="464"/>
      <c r="DH65" s="464"/>
      <c r="DI65" s="464"/>
      <c r="DJ65" s="464"/>
      <c r="DK65" s="464"/>
      <c r="DL65" s="464"/>
      <c r="DM65" s="464"/>
      <c r="DN65" s="464"/>
      <c r="DO65" s="464"/>
      <c r="DP65" s="464"/>
      <c r="DQ65" s="464"/>
      <c r="DR65" s="464"/>
      <c r="DS65" s="464"/>
      <c r="DT65" s="464"/>
      <c r="DU65" s="464"/>
      <c r="DV65" s="464"/>
      <c r="DW65" s="464"/>
      <c r="DX65" s="464"/>
      <c r="DY65" s="464"/>
      <c r="DZ65" s="464"/>
      <c r="EA65" s="464"/>
      <c r="EB65" s="464"/>
      <c r="EC65" s="464"/>
      <c r="ED65" s="464"/>
      <c r="EE65" s="464"/>
      <c r="EF65" s="464"/>
      <c r="EG65" s="464"/>
      <c r="EH65" s="464"/>
      <c r="EI65" s="464"/>
      <c r="EJ65" s="464"/>
      <c r="EK65" s="464"/>
      <c r="EL65" s="464"/>
      <c r="EM65" s="464"/>
      <c r="EN65" s="464"/>
      <c r="EO65" s="464"/>
      <c r="EP65" s="464"/>
      <c r="EQ65" s="464"/>
      <c r="ER65" s="464"/>
      <c r="ES65" s="464"/>
      <c r="ET65" s="464"/>
      <c r="EU65" s="464"/>
      <c r="EV65" s="464" t="n">
        <f aca="false">EU71</f>
        <v>-0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240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241</v>
      </c>
      <c r="T67" s="383" t="n">
        <f aca="false">IF(T3=0,Inputs!$J$102,0)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242</v>
      </c>
      <c r="T68" s="383" t="n">
        <f aca="false">IF(OR(T3=0,T2&gt;Inputs!$E$20),0,-Inputs!$J$6)</f>
        <v>0</v>
      </c>
      <c r="U68" s="383" t="n">
        <f aca="false">IF(OR(U3=0,U2&gt;Inputs!$E$20),0,-Inputs!$J$103)</f>
        <v>0</v>
      </c>
      <c r="V68" s="383" t="n">
        <f aca="false">IF(OR(V3=0,V2&gt;Inputs!$E$20),0,-Inputs!$J$103)</f>
        <v>0</v>
      </c>
      <c r="W68" s="383" t="n">
        <f aca="false">IF(OR(W3=0,W2&gt;Inputs!$E$20),0,-Inputs!$J$103)</f>
        <v>0</v>
      </c>
      <c r="X68" s="383" t="n">
        <f aca="false">IF(OR(X3=0,X2&gt;Inputs!$E$20),0,-Inputs!$J$103)</f>
        <v>0</v>
      </c>
      <c r="Y68" s="383" t="n">
        <f aca="false">IF(OR(Y3=0,Y2&gt;Inputs!$E$20),0,-Inputs!$J$103)</f>
        <v>0</v>
      </c>
      <c r="Z68" s="383" t="n">
        <f aca="false">IF(OR(Z3=0,Z2&gt;Inputs!$E$20),0,-Inputs!$J$103)</f>
        <v>0</v>
      </c>
      <c r="AA68" s="383" t="n">
        <f aca="false">IF(OR(AA3=0,AA2&gt;Inputs!$E$20),0,-Inputs!$J$103)</f>
        <v>0</v>
      </c>
      <c r="AB68" s="383" t="n">
        <f aca="false">IF(OR(AB3=0,AB2&gt;Inputs!$E$20),0,-Inputs!$J$103)</f>
        <v>0</v>
      </c>
      <c r="AC68" s="383" t="n">
        <f aca="false">IF(OR(AC3=0,AC2&gt;Inputs!$E$20),0,-Inputs!$J$103)</f>
        <v>0</v>
      </c>
      <c r="AD68" s="383" t="n">
        <f aca="false">IF(OR(AD3=0,AD2&gt;Inputs!$E$20),0,-Inputs!$J$103)</f>
        <v>0</v>
      </c>
      <c r="AE68" s="383" t="n">
        <f aca="false">IF(OR(AE3=0,AE2&gt;Inputs!$E$20),0,-Inputs!$J$103)</f>
        <v>0</v>
      </c>
      <c r="AF68" s="383" t="n">
        <f aca="false">IF(OR(AF3=0,AF2&gt;Inputs!$E$20),0,-Inputs!$J$103)</f>
        <v>0</v>
      </c>
      <c r="AG68" s="383" t="n">
        <f aca="false">IF(OR(AG3=0,AG2&gt;Inputs!$E$20),0,-Inputs!$J$103)</f>
        <v>0</v>
      </c>
      <c r="AH68" s="383" t="n">
        <f aca="false">IF(OR(AH3=0,AH2&gt;Inputs!$E$20),0,-Inputs!$J$103)</f>
        <v>0</v>
      </c>
      <c r="AI68" s="383" t="n">
        <f aca="false">IF(OR(AI3=0,AI2&gt;Inputs!$E$20),0,-Inputs!$J$103)</f>
        <v>0</v>
      </c>
      <c r="AJ68" s="383" t="n">
        <f aca="false">IF(OR(AJ3=0,AJ2&gt;Inputs!$E$20),0,-Inputs!$J$103)</f>
        <v>0</v>
      </c>
      <c r="AK68" s="383" t="n">
        <f aca="false">IF(OR(AK3=0,AK2&gt;Inputs!$E$20),0,-Inputs!$J$103)</f>
        <v>0</v>
      </c>
      <c r="AL68" s="383" t="n">
        <f aca="false">IF(OR(AL3=0,AL2&gt;Inputs!$E$20),0,-Inputs!$J$103)</f>
        <v>0</v>
      </c>
      <c r="AM68" s="383" t="n">
        <f aca="false">IF(OR(AM3=0,AM2&gt;Inputs!$E$20),0,-Inputs!$J$103)</f>
        <v>0</v>
      </c>
      <c r="AN68" s="383" t="n">
        <f aca="false">IF(OR(AN3=0,AN2&gt;Inputs!$E$20),0,-Inputs!$J$103)</f>
        <v>0</v>
      </c>
      <c r="AO68" s="383" t="n">
        <f aca="false">IF(OR(AO3=0,AO2&gt;Inputs!$E$20),0,-Inputs!$J$103)</f>
        <v>0</v>
      </c>
      <c r="AP68" s="383" t="n">
        <f aca="false">IF(OR(AP3=0,AP2&gt;Inputs!$E$20),0,-Inputs!$J$103)</f>
        <v>0</v>
      </c>
      <c r="AQ68" s="383" t="n">
        <f aca="false">IF(OR(AQ3=0,AQ2&gt;Inputs!$E$20),0,-Inputs!$J$103)</f>
        <v>0</v>
      </c>
      <c r="AR68" s="383" t="n">
        <f aca="false">IF(OR(AR3=0,AR2&gt;Inputs!$E$20),0,-Inputs!$J$103)</f>
        <v>0</v>
      </c>
      <c r="AS68" s="383" t="n">
        <f aca="false">IF(OR(AS3=0,AS2&gt;Inputs!$E$20),0,-Inputs!$J$103)</f>
        <v>0</v>
      </c>
      <c r="AT68" s="383" t="n">
        <f aca="false">IF(OR(AT3=0,AT2&gt;Inputs!$E$20),0,-Inputs!$J$103)</f>
        <v>0</v>
      </c>
      <c r="AU68" s="383" t="n">
        <f aca="false">IF(OR(AU3=0,AU2&gt;Inputs!$E$20),0,-Inputs!$J$103)</f>
        <v>0</v>
      </c>
      <c r="AV68" s="383" t="n">
        <f aca="false">IF(OR(AV3=0,AV2&gt;Inputs!$E$20),0,-Inputs!$J$103)</f>
        <v>0</v>
      </c>
      <c r="AW68" s="383" t="n">
        <f aca="false">IF(OR(AW3=0,AW2&gt;Inputs!$E$20),0,-Inputs!$J$103)</f>
        <v>0</v>
      </c>
      <c r="AX68" s="383" t="n">
        <f aca="false">IF(OR(AX3=0,AX2&gt;Inputs!$E$20),0,-Inputs!$J$103)</f>
        <v>0</v>
      </c>
      <c r="AY68" s="383" t="n">
        <f aca="false">IF(OR(AY3=0,AY2&gt;Inputs!$E$20),0,-Inputs!$J$103)</f>
        <v>0</v>
      </c>
      <c r="AZ68" s="383" t="n">
        <f aca="false">IF(OR(AZ3=0,AZ2&gt;Inputs!$E$20),0,-Inputs!$J$103)</f>
        <v>0</v>
      </c>
      <c r="BA68" s="383" t="n">
        <f aca="false">IF(OR(BA3=0,BA2&gt;Inputs!$E$20),0,-Inputs!$J$103)</f>
        <v>0</v>
      </c>
      <c r="BB68" s="383" t="n">
        <f aca="false">IF(OR(BB3=0,BB2&gt;Inputs!$E$20),0,-Inputs!$J$103)</f>
        <v>0</v>
      </c>
      <c r="BC68" s="383" t="n">
        <f aca="false">IF(OR(BC3=0,BC2&gt;Inputs!$E$20),0,-Inputs!$J$103)</f>
        <v>0</v>
      </c>
      <c r="BD68" s="383" t="n">
        <f aca="false">IF(OR(BD3=0,BD2&gt;Inputs!$E$20),0,-Inputs!$J$103)</f>
        <v>0</v>
      </c>
      <c r="BE68" s="383" t="n">
        <f aca="false">IF(OR(BE3=0,BE2&gt;Inputs!$E$20),0,-Inputs!$J$103)</f>
        <v>0</v>
      </c>
      <c r="BF68" s="383" t="n">
        <f aca="false">IF(OR(BF3=0,BF2&gt;Inputs!$E$20),0,-Inputs!$J$103)</f>
        <v>0</v>
      </c>
      <c r="BG68" s="383" t="n">
        <f aca="false">IF(OR(BG3=0,BG2&gt;Inputs!$E$20),0,-Inputs!$J$103)</f>
        <v>0</v>
      </c>
      <c r="BH68" s="383" t="n">
        <f aca="false">IF(OR(BH3=0,BH2&gt;Inputs!$E$20),0,-Inputs!$J$103)</f>
        <v>0</v>
      </c>
      <c r="BI68" s="383" t="n">
        <f aca="false">IF(OR(BI3=0,BI2&gt;Inputs!$E$20),0,-Inputs!$J$103)</f>
        <v>0</v>
      </c>
      <c r="BJ68" s="383" t="n">
        <f aca="false">IF(OR(BJ3=0,BJ2&gt;Inputs!$E$20),0,-Inputs!$J$103)</f>
        <v>0</v>
      </c>
      <c r="BK68" s="383" t="n">
        <f aca="false">IF(OR(BK3=0,BK2&gt;Inputs!$E$20),0,-Inputs!$J$103)</f>
        <v>0</v>
      </c>
      <c r="BL68" s="383" t="n">
        <f aca="false">IF(OR(BL3=0,BL2&gt;Inputs!$E$20),0,-Inputs!$J$103)</f>
        <v>0</v>
      </c>
      <c r="BM68" s="383" t="n">
        <f aca="false">IF(OR(BM3=0,BM2&gt;Inputs!$E$20),0,-Inputs!$J$103)</f>
        <v>0</v>
      </c>
      <c r="BN68" s="383" t="n">
        <f aca="false">IF(OR(BN3=0,BN2&gt;Inputs!$E$20),0,-Inputs!$J$103)</f>
        <v>0</v>
      </c>
      <c r="BO68" s="383" t="n">
        <f aca="false">IF(OR(BO3=0,BO2&gt;Inputs!$E$20),0,-Inputs!$J$103)</f>
        <v>0</v>
      </c>
      <c r="BP68" s="383" t="n">
        <f aca="false">IF(OR(BP3=0,BP2&gt;Inputs!$E$20),0,-Inputs!$J$103)</f>
        <v>0</v>
      </c>
      <c r="BQ68" s="383" t="n">
        <f aca="false">IF(OR(BQ3=0,BQ2&gt;Inputs!$E$20),0,-Inputs!$J$103)</f>
        <v>0</v>
      </c>
      <c r="BR68" s="383" t="n">
        <f aca="false">IF(OR(BR3=0,BR2&gt;Inputs!$E$20),0,-Inputs!$J$103)</f>
        <v>0</v>
      </c>
      <c r="BS68" s="383" t="n">
        <f aca="false">IF(OR(BS3=0,BS2&gt;Inputs!$E$20),0,-Inputs!$J$103)</f>
        <v>0</v>
      </c>
      <c r="BT68" s="383" t="n">
        <f aca="false">IF(OR(BT3=0,BT2&gt;Inputs!$E$20),0,-Inputs!$J$103)</f>
        <v>0</v>
      </c>
      <c r="BU68" s="383" t="n">
        <f aca="false">IF(OR(BU3=0,BU2&gt;Inputs!$E$20),0,-Inputs!$J$103)</f>
        <v>0</v>
      </c>
      <c r="BV68" s="383" t="n">
        <f aca="false">IF(OR(BV3=0,BV2&gt;Inputs!$E$20),0,-Inputs!$J$103)</f>
        <v>0</v>
      </c>
      <c r="BW68" s="383" t="n">
        <f aca="false">IF(OR(BW3=0,BW2&gt;Inputs!$E$20),0,-Inputs!$J$103)</f>
        <v>0</v>
      </c>
      <c r="BX68" s="383" t="n">
        <f aca="false">IF(OR(BX3=0,BX2&gt;Inputs!$E$20),0,-Inputs!$J$103)</f>
        <v>0</v>
      </c>
      <c r="BY68" s="383" t="n">
        <f aca="false">IF(OR(BY3=0,BY2&gt;Inputs!$E$20),0,-Inputs!$J$103)</f>
        <v>0</v>
      </c>
      <c r="BZ68" s="383" t="n">
        <f aca="false">IF(OR(BZ3=0,BZ2&gt;Inputs!$E$20),0,-Inputs!$J$103)</f>
        <v>0</v>
      </c>
      <c r="CA68" s="383" t="n">
        <f aca="false">IF(OR(CA3=0,CA2&gt;Inputs!$E$20),0,-Inputs!$J$103)</f>
        <v>0</v>
      </c>
      <c r="CB68" s="383" t="n">
        <f aca="false">IF(OR(CB3=0,CB2&gt;Inputs!$E$20),0,-Inputs!$J$103)</f>
        <v>0</v>
      </c>
      <c r="CC68" s="383" t="n">
        <f aca="false">IF(OR(CC3=0,CC2&gt;Inputs!$E$20),0,-Inputs!$J$103)</f>
        <v>0</v>
      </c>
      <c r="CD68" s="383" t="n">
        <f aca="false">IF(OR(CD3=0,CD2&gt;Inputs!$E$20),0,-Inputs!$J$103)</f>
        <v>0</v>
      </c>
      <c r="CE68" s="383" t="n">
        <f aca="false">IF(OR(CE3=0,CE2&gt;Inputs!$E$20),0,-Inputs!$J$103)</f>
        <v>0</v>
      </c>
      <c r="CF68" s="383" t="n">
        <f aca="false">IF(OR(CF3=0,CF2&gt;Inputs!$E$20),0,-Inputs!$J$103)</f>
        <v>0</v>
      </c>
      <c r="CG68" s="383" t="n">
        <f aca="false">IF(OR(CG3=0,CG2&gt;Inputs!$E$20),0,-Inputs!$J$103)</f>
        <v>0</v>
      </c>
      <c r="CH68" s="383" t="n">
        <f aca="false">IF(OR(CH3=0,CH2&gt;Inputs!$E$20),0,-Inputs!$J$103)</f>
        <v>0</v>
      </c>
      <c r="CI68" s="383" t="n">
        <f aca="false">IF(OR(CI3=0,CI2&gt;Inputs!$E$20),0,-Inputs!$J$103)</f>
        <v>0</v>
      </c>
      <c r="CJ68" s="383" t="n">
        <f aca="false">IF(OR(CJ3=0,CJ2&gt;Inputs!$E$20),0,-Inputs!$J$103)</f>
        <v>0</v>
      </c>
      <c r="CK68" s="383" t="n">
        <f aca="false">IF(OR(CK3=0,CK2&gt;Inputs!$E$20),0,-Inputs!$J$103)</f>
        <v>0</v>
      </c>
      <c r="CL68" s="383" t="n">
        <f aca="false">IF(OR(CL3=0,CL2&gt;Inputs!$E$20),0,-Inputs!$J$103)</f>
        <v>0</v>
      </c>
      <c r="CM68" s="383" t="n">
        <f aca="false">IF(OR(CM3=0,CM2&gt;Inputs!$E$20),0,-Inputs!$J$103)</f>
        <v>0</v>
      </c>
      <c r="CN68" s="383" t="n">
        <f aca="false">IF(OR(CN3=0,CN2&gt;Inputs!$E$20),0,-Inputs!$J$103)</f>
        <v>0</v>
      </c>
      <c r="CO68" s="383" t="n">
        <f aca="false">IF(OR(CO3=0,CO2&gt;Inputs!$E$20),0,-Inputs!$J$103)</f>
        <v>0</v>
      </c>
      <c r="CP68" s="383" t="n">
        <f aca="false">IF(OR(CP3=0,CP2&gt;Inputs!$E$20),0,-Inputs!$J$103)</f>
        <v>0</v>
      </c>
      <c r="CQ68" s="383" t="n">
        <f aca="false">IF(OR(CQ3=0,CQ2&gt;Inputs!$E$20),0,-Inputs!$J$103)</f>
        <v>0</v>
      </c>
      <c r="CR68" s="383" t="n">
        <f aca="false">IF(OR(CR3=0,CR2&gt;Inputs!$E$20),0,-Inputs!$J$103)</f>
        <v>0</v>
      </c>
      <c r="CS68" s="383" t="n">
        <f aca="false">IF(OR(CS3=0,CS2&gt;Inputs!$E$20),0,-Inputs!$J$103)</f>
        <v>0</v>
      </c>
      <c r="CT68" s="383" t="n">
        <f aca="false">IF(OR(CT3=0,CT2&gt;Inputs!$E$20),0,-Inputs!$J$103)</f>
        <v>0</v>
      </c>
      <c r="CU68" s="383" t="n">
        <f aca="false">IF(OR(CU3=0,CU2&gt;Inputs!$E$20),0,-Inputs!$J$103)</f>
        <v>0</v>
      </c>
      <c r="CV68" s="383" t="n">
        <f aca="false">IF(OR(CV3=0,CV2&gt;Inputs!$E$20),0,-Inputs!$J$103)</f>
        <v>0</v>
      </c>
      <c r="CW68" s="383" t="n">
        <f aca="false">IF(OR(CW3=0,CW2&gt;Inputs!$E$20),0,-Inputs!$J$103)</f>
        <v>0</v>
      </c>
      <c r="CX68" s="383" t="n">
        <f aca="false">IF(OR(CX3=0,CX2&gt;Inputs!$E$20),0,-Inputs!$J$103)</f>
        <v>0</v>
      </c>
      <c r="CY68" s="383" t="n">
        <f aca="false">IF(OR(CY3=0,CY2&gt;Inputs!$E$20),0,-Inputs!$J$103)</f>
        <v>0</v>
      </c>
      <c r="CZ68" s="383" t="n">
        <f aca="false">IF(OR(CZ3=0,CZ2&gt;Inputs!$E$20),0,-Inputs!$J$103)</f>
        <v>0</v>
      </c>
      <c r="DA68" s="383" t="n">
        <f aca="false">IF(OR(DA3=0,DA2&gt;Inputs!$E$20),0,-Inputs!$J$103)</f>
        <v>0</v>
      </c>
      <c r="DB68" s="383" t="n">
        <f aca="false">IF(OR(DB3=0,DB2&gt;Inputs!$E$20),0,-Inputs!$J$103)</f>
        <v>0</v>
      </c>
      <c r="DC68" s="383" t="n">
        <f aca="false">IF(OR(DC3=0,DC2&gt;Inputs!$E$20),0,-Inputs!$J$103)</f>
        <v>0</v>
      </c>
      <c r="DD68" s="383" t="n">
        <f aca="false">IF(OR(DD3=0,DD2&gt;Inputs!$E$20),0,-Inputs!$J$103)</f>
        <v>0</v>
      </c>
      <c r="DE68" s="383" t="n">
        <f aca="false">IF(OR(DE3=0,DE2&gt;Inputs!$E$20),0,-Inputs!$J$103)</f>
        <v>0</v>
      </c>
      <c r="DF68" s="383" t="n">
        <f aca="false">IF(OR(DF3=0,DF2&gt;Inputs!$E$20),0,-Inputs!$J$103)</f>
        <v>0</v>
      </c>
      <c r="DG68" s="383" t="n">
        <f aca="false">IF(OR(DG3=0,DG2&gt;Inputs!$E$20),0,-Inputs!$J$103)</f>
        <v>0</v>
      </c>
      <c r="DH68" s="383" t="n">
        <f aca="false">IF(OR(DH3=0,DH2&gt;Inputs!$E$20),0,-Inputs!$J$103)</f>
        <v>0</v>
      </c>
      <c r="DI68" s="383" t="n">
        <f aca="false">IF(OR(DI3=0,DI2&gt;Inputs!$E$20),0,-Inputs!$J$103)</f>
        <v>0</v>
      </c>
      <c r="DJ68" s="383" t="n">
        <f aca="false">IF(OR(DJ3=0,DJ2&gt;Inputs!$E$20),0,-Inputs!$J$103)</f>
        <v>0</v>
      </c>
      <c r="DK68" s="383" t="n">
        <f aca="false">IF(OR(DK3=0,DK2&gt;Inputs!$E$20),0,-Inputs!$J$103)</f>
        <v>0</v>
      </c>
      <c r="DL68" s="383" t="n">
        <f aca="false">IF(OR(DL3=0,DL2&gt;Inputs!$E$20),0,-Inputs!$J$103)</f>
        <v>0</v>
      </c>
      <c r="DM68" s="383" t="n">
        <f aca="false">IF(OR(DM3=0,DM2&gt;Inputs!$E$20),0,-Inputs!$J$103)</f>
        <v>0</v>
      </c>
      <c r="DN68" s="383" t="n">
        <f aca="false">IF(OR(DN3=0,DN2&gt;Inputs!$E$20),0,-Inputs!$J$103)</f>
        <v>0</v>
      </c>
      <c r="DO68" s="383" t="n">
        <f aca="false">IF(OR(DO3=0,DO2&gt;Inputs!$E$20),0,-Inputs!$J$103)</f>
        <v>0</v>
      </c>
      <c r="DP68" s="383" t="n">
        <f aca="false">IF(OR(DP3=0,DP2&gt;Inputs!$E$20),0,-Inputs!$J$103)</f>
        <v>0</v>
      </c>
      <c r="DQ68" s="383" t="n">
        <f aca="false">IF(OR(DQ3=0,DQ2&gt;Inputs!$E$20),0,-Inputs!$J$103)</f>
        <v>0</v>
      </c>
      <c r="DR68" s="383" t="n">
        <f aca="false">IF(OR(DR3=0,DR2&gt;Inputs!$E$20),0,-Inputs!$J$103)</f>
        <v>0</v>
      </c>
      <c r="DS68" s="383" t="n">
        <f aca="false">IF(OR(DS3=0,DS2&gt;Inputs!$E$20),0,-Inputs!$J$103)</f>
        <v>0</v>
      </c>
      <c r="DT68" s="383" t="n">
        <f aca="false">IF(OR(DT3=0,DT2&gt;Inputs!$E$20),0,-Inputs!$J$103)</f>
        <v>0</v>
      </c>
      <c r="DU68" s="383" t="n">
        <f aca="false">IF(OR(DU3=0,DU2&gt;Inputs!$E$20),0,-Inputs!$J$103)</f>
        <v>0</v>
      </c>
      <c r="DV68" s="383" t="n">
        <f aca="false">IF(OR(DV3=0,DV2&gt;Inputs!$E$20),0,-Inputs!$J$103)</f>
        <v>0</v>
      </c>
      <c r="DW68" s="383" t="n">
        <f aca="false">IF(OR(DW3=0,DW2&gt;Inputs!$E$20),0,-Inputs!$J$103)</f>
        <v>0</v>
      </c>
      <c r="DX68" s="383" t="n">
        <f aca="false">IF(OR(DX3=0,DX2&gt;Inputs!$E$20),0,-Inputs!$J$103)</f>
        <v>0</v>
      </c>
      <c r="DY68" s="383" t="n">
        <f aca="false">IF(OR(DY3=0,DY2&gt;Inputs!$E$20),0,-Inputs!$J$103)</f>
        <v>0</v>
      </c>
      <c r="DZ68" s="383" t="n">
        <f aca="false">IF(OR(DZ3=0,DZ2&gt;Inputs!$E$20),0,-Inputs!$J$103)</f>
        <v>0</v>
      </c>
      <c r="EA68" s="383" t="n">
        <f aca="false">IF(OR(EA3=0,EA2&gt;Inputs!$E$20),0,-Inputs!$J$103)</f>
        <v>0</v>
      </c>
      <c r="EB68" s="383" t="n">
        <f aca="false">IF(OR(EB3=0,EB2&gt;Inputs!$E$20),0,-Inputs!$J$103)</f>
        <v>0</v>
      </c>
      <c r="EC68" s="383" t="n">
        <f aca="false">IF(OR(EC3=0,EC2&gt;Inputs!$E$20),0,-Inputs!$J$103)</f>
        <v>0</v>
      </c>
      <c r="ED68" s="383" t="n">
        <f aca="false">IF(OR(ED3=0,ED2&gt;Inputs!$E$20),0,-Inputs!$J$103)</f>
        <v>0</v>
      </c>
      <c r="EE68" s="383" t="n">
        <f aca="false">IF(OR(EE3=0,EE2&gt;Inputs!$E$20),0,-Inputs!$J$103)</f>
        <v>0</v>
      </c>
      <c r="EF68" s="383" t="n">
        <f aca="false">IF(OR(EF3=0,EF2&gt;Inputs!$E$20),0,-Inputs!$J$103)</f>
        <v>0</v>
      </c>
      <c r="EG68" s="383" t="n">
        <f aca="false">IF(OR(EG3=0,EG2&gt;Inputs!$E$20),0,-Inputs!$J$103)</f>
        <v>0</v>
      </c>
      <c r="EH68" s="383" t="n">
        <f aca="false">IF(OR(EH3=0,EH2&gt;Inputs!$E$20),0,-Inputs!$J$103)</f>
        <v>0</v>
      </c>
      <c r="EI68" s="383" t="n">
        <f aca="false">IF(OR(EI3=0,EI2&gt;Inputs!$E$20),0,-Inputs!$J$103)</f>
        <v>0</v>
      </c>
      <c r="EJ68" s="383" t="n">
        <f aca="false">IF(OR(EJ3=0,EJ2&gt;Inputs!$E$20),0,-Inputs!$J$103)</f>
        <v>0</v>
      </c>
      <c r="EK68" s="383" t="n">
        <f aca="false">IF(OR(EK3=0,EK2&gt;Inputs!$E$20),0,-Inputs!$J$103)</f>
        <v>0</v>
      </c>
      <c r="EL68" s="383" t="n">
        <f aca="false">IF(OR(EL3=0,EL2&gt;Inputs!$E$20),0,-Inputs!$J$103)</f>
        <v>0</v>
      </c>
      <c r="EM68" s="383" t="n">
        <f aca="false">IF(OR(EM3=0,EM2&gt;Inputs!$E$20),0,-Inputs!$J$103)</f>
        <v>0</v>
      </c>
      <c r="EN68" s="383" t="n">
        <f aca="false">IF(OR(EN3=0,EN2&gt;Inputs!$E$20),0,-Inputs!$J$103)</f>
        <v>0</v>
      </c>
      <c r="EO68" s="383" t="n">
        <f aca="false">IF(OR(EO3=0,EO2&gt;Inputs!$E$20),0,-Inputs!$J$103)</f>
        <v>0</v>
      </c>
      <c r="EP68" s="383" t="n">
        <f aca="false">IF(OR(EP3=0,EP2&gt;Inputs!$E$20),0,-Inputs!$J$103)</f>
        <v>0</v>
      </c>
      <c r="EQ68" s="383" t="n">
        <f aca="false">IF(OR(EQ3=0,EQ2&gt;Inputs!$E$20),0,-Inputs!$J$103)</f>
        <v>0</v>
      </c>
      <c r="ER68" s="383" t="n">
        <f aca="false">IF(OR(ER3=0,ER2&gt;Inputs!$E$20),0,-Inputs!$J$103)</f>
        <v>0</v>
      </c>
      <c r="ES68" s="383" t="n">
        <f aca="false">IF(OR(ES3=0,ES2&gt;Inputs!$E$20),0,-Inputs!$J$103)</f>
        <v>0</v>
      </c>
      <c r="ET68" s="383" t="n">
        <f aca="false">IF(OR(ET3=0,ET2&gt;Inputs!$E$20),0,-Inputs!$J$103)</f>
        <v>0</v>
      </c>
      <c r="EU68" s="383" t="n">
        <f aca="false">IF(OR(EU3=0,EU2&gt;Inputs!$E$20),0,-Inputs!$J$103)</f>
        <v>0</v>
      </c>
      <c r="EV68" s="383" t="n">
        <f aca="false">IF(OR(EV3=0,EV2&gt;Inputs!$E$20),0,-Inputs!$J$103)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243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244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245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246</v>
      </c>
      <c r="T74" s="383" t="n">
        <f aca="false">IF(T3=0,-(Inputs!$I$10*Inputs!$J$102),0)</f>
        <v>-0</v>
      </c>
      <c r="U74" s="383" t="n">
        <f aca="false">IF(U3=0,-(Inputs!$I$10*Inputs!$J$102),0)</f>
        <v>0</v>
      </c>
      <c r="V74" s="383" t="n">
        <f aca="false">IF(V3=0,-(Inputs!$I$10*Inputs!$J$102),0)</f>
        <v>0</v>
      </c>
      <c r="W74" s="383" t="n">
        <f aca="false">IF(W3=0,-(Inputs!$I$10*Inputs!$J$102),0)</f>
        <v>0</v>
      </c>
      <c r="X74" s="383" t="n">
        <f aca="false">IF(X3=0,-(Inputs!$I$10*Inputs!$J$102),0)</f>
        <v>0</v>
      </c>
      <c r="Y74" s="383" t="n">
        <f aca="false">IF(Y3=0,-(Inputs!$I$10*Inputs!$J$102),0)</f>
        <v>0</v>
      </c>
      <c r="Z74" s="383" t="n">
        <f aca="false">IF(Z3=0,-(Inputs!$I$10*Inputs!$J$102),0)</f>
        <v>0</v>
      </c>
      <c r="AA74" s="383" t="n">
        <f aca="false">IF(AA3=0,-(Inputs!$I$10*Inputs!$J$102),0)</f>
        <v>0</v>
      </c>
      <c r="AB74" s="383" t="n">
        <f aca="false">IF(AB3=0,-(Inputs!$I$10*Inputs!$J$102),0)</f>
        <v>0</v>
      </c>
      <c r="AC74" s="383" t="n">
        <f aca="false">IF(AC3=0,-(Inputs!$I$10*Inputs!$J$102),0)</f>
        <v>0</v>
      </c>
      <c r="AD74" s="383" t="n">
        <f aca="false">IF(AD3=0,-(Inputs!$I$10*Inputs!$J$102),0)</f>
        <v>0</v>
      </c>
      <c r="AE74" s="383" t="n">
        <f aca="false">IF(AE3=0,-(Inputs!$I$10*Inputs!$J$102),0)</f>
        <v>0</v>
      </c>
      <c r="AF74" s="383" t="n">
        <f aca="false">IF(AF3=0,-(Inputs!$I$10*Inputs!$J$102),0)</f>
        <v>0</v>
      </c>
      <c r="AG74" s="383" t="n">
        <f aca="false">IF(AG3=0,-(Inputs!$I$10*Inputs!$J$102),0)</f>
        <v>0</v>
      </c>
      <c r="AH74" s="383" t="n">
        <f aca="false">IF(AH3=0,-(Inputs!$I$10*Inputs!$J$102),0)</f>
        <v>0</v>
      </c>
      <c r="AI74" s="383" t="n">
        <f aca="false">IF(AI3=0,-(Inputs!$I$10*Inputs!$J$102),0)</f>
        <v>0</v>
      </c>
      <c r="AJ74" s="383" t="n">
        <f aca="false">IF(AJ3=0,-(Inputs!$I$10*Inputs!$J$102),0)</f>
        <v>0</v>
      </c>
      <c r="AK74" s="383" t="n">
        <f aca="false">IF(AK3=0,-(Inputs!$I$10*Inputs!$J$102),0)</f>
        <v>0</v>
      </c>
      <c r="AL74" s="383" t="n">
        <f aca="false">IF(AL3=0,-(Inputs!$I$10*Inputs!$J$102),0)</f>
        <v>0</v>
      </c>
      <c r="AM74" s="383" t="n">
        <f aca="false">IF(AM3=0,-(Inputs!$I$10*Inputs!$J$102),0)</f>
        <v>0</v>
      </c>
      <c r="AN74" s="383" t="n">
        <f aca="false">IF(AN3=0,-(Inputs!$I$10*Inputs!$J$102),0)</f>
        <v>0</v>
      </c>
      <c r="AO74" s="383" t="n">
        <f aca="false">IF(AO3=0,-(Inputs!$I$10*Inputs!$J$102),0)</f>
        <v>0</v>
      </c>
      <c r="AP74" s="383" t="n">
        <f aca="false">IF(AP3=0,-(Inputs!$I$10*Inputs!$J$102),0)</f>
        <v>0</v>
      </c>
      <c r="AQ74" s="383" t="n">
        <f aca="false">IF(AQ3=0,-(Inputs!$I$10*Inputs!$J$102),0)</f>
        <v>0</v>
      </c>
      <c r="AR74" s="383" t="n">
        <f aca="false">IF(AR3=0,-(Inputs!$I$10*Inputs!$J$102),0)</f>
        <v>0</v>
      </c>
      <c r="AS74" s="383" t="n">
        <f aca="false">IF(AS3=0,-(Inputs!$I$10*Inputs!$J$102),0)</f>
        <v>0</v>
      </c>
      <c r="AT74" s="383" t="n">
        <f aca="false">IF(AT3=0,-(Inputs!$I$10*Inputs!$J$102),0)</f>
        <v>0</v>
      </c>
      <c r="AU74" s="383" t="n">
        <f aca="false">IF(AU3=0,-(Inputs!$I$10*Inputs!$J$102),0)</f>
        <v>0</v>
      </c>
      <c r="AV74" s="383" t="n">
        <f aca="false">IF(AV3=0,-(Inputs!$I$10*Inputs!$J$102),0)</f>
        <v>0</v>
      </c>
      <c r="AW74" s="383" t="n">
        <f aca="false">IF(AW3=0,-(Inputs!$I$10*Inputs!$J$102),0)</f>
        <v>0</v>
      </c>
      <c r="AX74" s="383" t="n">
        <f aca="false">IF(AX3=0,-(Inputs!$I$10*Inputs!$J$102),0)</f>
        <v>0</v>
      </c>
      <c r="AY74" s="383" t="n">
        <f aca="false">IF(AY3=0,-(Inputs!$I$10*Inputs!$J$102),0)</f>
        <v>0</v>
      </c>
      <c r="AZ74" s="383" t="n">
        <f aca="false">IF(AZ3=0,-(Inputs!$I$10*Inputs!$J$102),0)</f>
        <v>0</v>
      </c>
      <c r="BA74" s="383" t="n">
        <f aca="false">IF(BA3=0,-(Inputs!$I$10*Inputs!$J$102),0)</f>
        <v>0</v>
      </c>
      <c r="BB74" s="383" t="n">
        <f aca="false">IF(BB3=0,-(Inputs!$I$10*Inputs!$J$102),0)</f>
        <v>0</v>
      </c>
      <c r="BC74" s="383" t="n">
        <f aca="false">IF(BC3=0,-(Inputs!$I$10*Inputs!$J$102),0)</f>
        <v>0</v>
      </c>
      <c r="BD74" s="383" t="n">
        <f aca="false">IF(BD3=0,-(Inputs!$I$10*Inputs!$J$102),0)</f>
        <v>0</v>
      </c>
      <c r="BE74" s="383" t="n">
        <f aca="false">IF(BE3=0,-(Inputs!$I$10*Inputs!$J$102),0)</f>
        <v>0</v>
      </c>
      <c r="BF74" s="383" t="n">
        <f aca="false">IF(BF3=0,-(Inputs!$I$10*Inputs!$J$102),0)</f>
        <v>0</v>
      </c>
      <c r="BG74" s="383" t="n">
        <f aca="false">IF(BG3=0,-(Inputs!$I$10*Inputs!$J$102),0)</f>
        <v>0</v>
      </c>
      <c r="BH74" s="383" t="n">
        <f aca="false">IF(BH3=0,-(Inputs!$I$10*Inputs!$J$102),0)</f>
        <v>0</v>
      </c>
      <c r="BI74" s="383" t="n">
        <f aca="false">IF(BI3=0,-(Inputs!$I$10*Inputs!$J$102),0)</f>
        <v>0</v>
      </c>
      <c r="BJ74" s="383" t="n">
        <f aca="false">IF(BJ3=0,-(Inputs!$I$10*Inputs!$J$102),0)</f>
        <v>0</v>
      </c>
      <c r="BK74" s="383" t="n">
        <f aca="false">IF(BK3=0,-(Inputs!$I$10*Inputs!$J$102),0)</f>
        <v>0</v>
      </c>
      <c r="BL74" s="383" t="n">
        <f aca="false">IF(BL3=0,-(Inputs!$I$10*Inputs!$J$102),0)</f>
        <v>0</v>
      </c>
      <c r="BM74" s="383" t="n">
        <f aca="false">IF(BM3=0,-(Inputs!$I$10*Inputs!$J$102),0)</f>
        <v>0</v>
      </c>
      <c r="BN74" s="383" t="n">
        <f aca="false">IF(BN3=0,-(Inputs!$I$10*Inputs!$J$102),0)</f>
        <v>0</v>
      </c>
      <c r="BO74" s="383" t="n">
        <f aca="false">IF(BO3=0,-(Inputs!$I$10*Inputs!$J$102),0)</f>
        <v>0</v>
      </c>
      <c r="BP74" s="383" t="n">
        <f aca="false">IF(BP3=0,-(Inputs!$I$10*Inputs!$J$102),0)</f>
        <v>0</v>
      </c>
      <c r="BQ74" s="383" t="n">
        <f aca="false">IF(BQ3=0,-(Inputs!$I$10*Inputs!$J$102),0)</f>
        <v>0</v>
      </c>
      <c r="BR74" s="383" t="n">
        <f aca="false">IF(BR3=0,-(Inputs!$I$10*Inputs!$J$102),0)</f>
        <v>0</v>
      </c>
      <c r="BS74" s="383" t="n">
        <f aca="false">IF(BS3=0,-(Inputs!$I$10*Inputs!$J$102),0)</f>
        <v>0</v>
      </c>
      <c r="BT74" s="383" t="n">
        <f aca="false">IF(BT3=0,-(Inputs!$I$10*Inputs!$J$102),0)</f>
        <v>0</v>
      </c>
      <c r="BU74" s="383" t="n">
        <f aca="false">IF(BU3=0,-(Inputs!$I$10*Inputs!$J$102),0)</f>
        <v>0</v>
      </c>
      <c r="BV74" s="383" t="n">
        <f aca="false">IF(BV3=0,-(Inputs!$I$10*Inputs!$J$102),0)</f>
        <v>0</v>
      </c>
      <c r="BW74" s="383" t="n">
        <f aca="false">IF(BW3=0,-(Inputs!$I$10*Inputs!$J$102),0)</f>
        <v>0</v>
      </c>
      <c r="BX74" s="383" t="n">
        <f aca="false">IF(BX3=0,-(Inputs!$I$10*Inputs!$J$102),0)</f>
        <v>0</v>
      </c>
      <c r="BY74" s="383" t="n">
        <f aca="false">IF(BY3=0,-(Inputs!$I$10*Inputs!$J$102),0)</f>
        <v>0</v>
      </c>
      <c r="BZ74" s="383" t="n">
        <f aca="false">IF(BZ3=0,-(Inputs!$I$10*Inputs!$J$102),0)</f>
        <v>0</v>
      </c>
      <c r="CA74" s="383" t="n">
        <f aca="false">IF(CA3=0,-(Inputs!$I$10*Inputs!$J$102),0)</f>
        <v>0</v>
      </c>
      <c r="CB74" s="383" t="n">
        <f aca="false">IF(CB3=0,-(Inputs!$I$10*Inputs!$J$102),0)</f>
        <v>0</v>
      </c>
      <c r="CC74" s="383" t="n">
        <f aca="false">IF(CC3=0,-(Inputs!$I$10*Inputs!$J$102),0)</f>
        <v>0</v>
      </c>
      <c r="CD74" s="383" t="n">
        <f aca="false">IF(CD3=0,-(Inputs!$I$10*Inputs!$J$102),0)</f>
        <v>0</v>
      </c>
      <c r="CE74" s="383" t="n">
        <f aca="false">IF(CE3=0,-(Inputs!$I$10*Inputs!$J$102),0)</f>
        <v>0</v>
      </c>
      <c r="CF74" s="383" t="n">
        <f aca="false">IF(CF3=0,-(Inputs!$I$10*Inputs!$J$102),0)</f>
        <v>0</v>
      </c>
      <c r="CG74" s="383" t="n">
        <f aca="false">IF(CG3=0,-(Inputs!$I$10*Inputs!$J$102),0)</f>
        <v>0</v>
      </c>
      <c r="CH74" s="383" t="n">
        <f aca="false">IF(CH3=0,-(Inputs!$I$10*Inputs!$J$102),0)</f>
        <v>0</v>
      </c>
      <c r="CI74" s="383" t="n">
        <f aca="false">IF(CI3=0,-(Inputs!$I$10*Inputs!$J$102),0)</f>
        <v>0</v>
      </c>
      <c r="CJ74" s="383" t="n">
        <f aca="false">IF(CJ3=0,-(Inputs!$I$10*Inputs!$J$102),0)</f>
        <v>0</v>
      </c>
      <c r="CK74" s="383" t="n">
        <f aca="false">IF(CK3=0,-(Inputs!$I$10*Inputs!$J$102),0)</f>
        <v>0</v>
      </c>
      <c r="CL74" s="383" t="n">
        <f aca="false">IF(CL3=0,-(Inputs!$I$10*Inputs!$J$102),0)</f>
        <v>0</v>
      </c>
      <c r="CM74" s="383" t="n">
        <f aca="false">IF(CM3=0,-(Inputs!$I$10*Inputs!$J$102),0)</f>
        <v>0</v>
      </c>
      <c r="CN74" s="383" t="n">
        <f aca="false">IF(CN3=0,-(Inputs!$I$10*Inputs!$J$102),0)</f>
        <v>0</v>
      </c>
      <c r="CO74" s="383" t="n">
        <f aca="false">IF(CO3=0,-(Inputs!$I$10*Inputs!$J$102),0)</f>
        <v>0</v>
      </c>
      <c r="CP74" s="383" t="n">
        <f aca="false">IF(CP3=0,-(Inputs!$I$10*Inputs!$J$102),0)</f>
        <v>0</v>
      </c>
      <c r="CQ74" s="383" t="n">
        <f aca="false">IF(CQ3=0,-(Inputs!$I$10*Inputs!$J$102),0)</f>
        <v>0</v>
      </c>
      <c r="CR74" s="383" t="n">
        <f aca="false">IF(CR3=0,-(Inputs!$I$10*Inputs!$J$102),0)</f>
        <v>0</v>
      </c>
      <c r="CS74" s="383" t="n">
        <f aca="false">IF(CS3=0,-(Inputs!$I$10*Inputs!$J$102),0)</f>
        <v>0</v>
      </c>
      <c r="CT74" s="383" t="n">
        <f aca="false">IF(CT3=0,-(Inputs!$I$10*Inputs!$J$102),0)</f>
        <v>0</v>
      </c>
      <c r="CU74" s="383" t="n">
        <f aca="false">IF(CU3=0,-(Inputs!$I$10*Inputs!$J$102),0)</f>
        <v>0</v>
      </c>
      <c r="CV74" s="383" t="n">
        <f aca="false">IF(CV3=0,-(Inputs!$I$10*Inputs!$J$102),0)</f>
        <v>0</v>
      </c>
      <c r="CW74" s="383" t="n">
        <f aca="false">IF(CW3=0,-(Inputs!$I$10*Inputs!$J$102),0)</f>
        <v>0</v>
      </c>
      <c r="CX74" s="383" t="n">
        <f aca="false">IF(CX3=0,-(Inputs!$I$10*Inputs!$J$102),0)</f>
        <v>0</v>
      </c>
      <c r="CY74" s="383" t="n">
        <f aca="false">IF(CY3=0,-(Inputs!$I$10*Inputs!$J$102),0)</f>
        <v>0</v>
      </c>
      <c r="CZ74" s="383" t="n">
        <f aca="false">IF(CZ3=0,-(Inputs!$I$10*Inputs!$J$102),0)</f>
        <v>0</v>
      </c>
      <c r="DA74" s="383" t="n">
        <f aca="false">IF(DA3=0,-(Inputs!$I$10*Inputs!$J$102),0)</f>
        <v>0</v>
      </c>
      <c r="DB74" s="383" t="n">
        <f aca="false">IF(DB3=0,-(Inputs!$I$10*Inputs!$J$102),0)</f>
        <v>0</v>
      </c>
      <c r="DC74" s="383" t="n">
        <f aca="false">IF(DC3=0,-(Inputs!$I$10*Inputs!$J$102),0)</f>
        <v>0</v>
      </c>
      <c r="DD74" s="383" t="n">
        <f aca="false">IF(DD3=0,-(Inputs!$I$10*Inputs!$J$102),0)</f>
        <v>0</v>
      </c>
      <c r="DE74" s="383" t="n">
        <f aca="false">IF(DE3=0,-(Inputs!$I$10*Inputs!$J$102),0)</f>
        <v>0</v>
      </c>
      <c r="DF74" s="383" t="n">
        <f aca="false">IF(DF3=0,-(Inputs!$I$10*Inputs!$J$102),0)</f>
        <v>0</v>
      </c>
      <c r="DG74" s="383" t="n">
        <f aca="false">IF(DG3=0,-(Inputs!$I$10*Inputs!$J$102),0)</f>
        <v>0</v>
      </c>
      <c r="DH74" s="383" t="n">
        <f aca="false">IF(DH3=0,-(Inputs!$I$10*Inputs!$J$102),0)</f>
        <v>0</v>
      </c>
      <c r="DI74" s="383" t="n">
        <f aca="false">IF(DI3=0,-(Inputs!$I$10*Inputs!$J$102),0)</f>
        <v>0</v>
      </c>
      <c r="DJ74" s="383" t="n">
        <f aca="false">IF(DJ3=0,-(Inputs!$I$10*Inputs!$J$102),0)</f>
        <v>0</v>
      </c>
      <c r="DK74" s="383" t="n">
        <f aca="false">IF(DK3=0,-(Inputs!$I$10*Inputs!$J$102),0)</f>
        <v>0</v>
      </c>
      <c r="DL74" s="383" t="n">
        <f aca="false">IF(DL3=0,-(Inputs!$I$10*Inputs!$J$102),0)</f>
        <v>0</v>
      </c>
      <c r="DM74" s="383" t="n">
        <f aca="false">IF(DM3=0,-(Inputs!$I$10*Inputs!$J$102),0)</f>
        <v>0</v>
      </c>
      <c r="DN74" s="383" t="n">
        <f aca="false">IF(DN3=0,-(Inputs!$I$10*Inputs!$J$102),0)</f>
        <v>0</v>
      </c>
      <c r="DO74" s="383" t="n">
        <f aca="false">IF(DO3=0,-(Inputs!$I$10*Inputs!$J$102),0)</f>
        <v>0</v>
      </c>
      <c r="DP74" s="383" t="n">
        <f aca="false">IF(DP3=0,-(Inputs!$I$10*Inputs!$J$102),0)</f>
        <v>0</v>
      </c>
      <c r="DQ74" s="383" t="n">
        <f aca="false">IF(DQ3=0,-(Inputs!$I$10*Inputs!$J$102),0)</f>
        <v>0</v>
      </c>
      <c r="DR74" s="383" t="n">
        <f aca="false">IF(DR3=0,-(Inputs!$I$10*Inputs!$J$102),0)</f>
        <v>0</v>
      </c>
      <c r="DS74" s="383" t="n">
        <f aca="false">IF(DS3=0,-(Inputs!$I$10*Inputs!$J$102),0)</f>
        <v>0</v>
      </c>
      <c r="DT74" s="383" t="n">
        <f aca="false">IF(DT3=0,-(Inputs!$I$10*Inputs!$J$102),0)</f>
        <v>0</v>
      </c>
      <c r="DU74" s="383" t="n">
        <f aca="false">IF(DU3=0,-(Inputs!$I$10*Inputs!$J$102),0)</f>
        <v>0</v>
      </c>
      <c r="DV74" s="383" t="n">
        <f aca="false">IF(DV3=0,-(Inputs!$I$10*Inputs!$J$102),0)</f>
        <v>0</v>
      </c>
      <c r="DW74" s="383" t="n">
        <f aca="false">IF(DW3=0,-(Inputs!$I$10*Inputs!$J$102),0)</f>
        <v>0</v>
      </c>
      <c r="DX74" s="383" t="n">
        <f aca="false">IF(DX3=0,-(Inputs!$I$10*Inputs!$J$102),0)</f>
        <v>0</v>
      </c>
      <c r="DY74" s="383" t="n">
        <f aca="false">IF(DY3=0,-(Inputs!$I$10*Inputs!$J$102),0)</f>
        <v>0</v>
      </c>
      <c r="DZ74" s="383" t="n">
        <f aca="false">IF(DZ3=0,-(Inputs!$I$10*Inputs!$J$102),0)</f>
        <v>0</v>
      </c>
      <c r="EA74" s="383" t="n">
        <f aca="false">IF(EA3=0,-(Inputs!$I$10*Inputs!$J$102),0)</f>
        <v>0</v>
      </c>
      <c r="EB74" s="383" t="n">
        <f aca="false">IF(EB3=0,-(Inputs!$I$10*Inputs!$J$102),0)</f>
        <v>0</v>
      </c>
      <c r="EC74" s="383" t="n">
        <f aca="false">IF(EC3=0,-(Inputs!$I$10*Inputs!$J$102),0)</f>
        <v>0</v>
      </c>
      <c r="ED74" s="383" t="n">
        <f aca="false">IF(ED3=0,-(Inputs!$I$10*Inputs!$J$102),0)</f>
        <v>0</v>
      </c>
      <c r="EE74" s="383" t="n">
        <f aca="false">IF(EE3=0,-(Inputs!$I$10*Inputs!$J$102),0)</f>
        <v>0</v>
      </c>
      <c r="EF74" s="383" t="n">
        <f aca="false">IF(EF3=0,-(Inputs!$I$10*Inputs!$J$102),0)</f>
        <v>0</v>
      </c>
      <c r="EG74" s="383" t="n">
        <f aca="false">IF(EG3=0,-(Inputs!$I$10*Inputs!$J$102),0)</f>
        <v>0</v>
      </c>
      <c r="EH74" s="383" t="n">
        <f aca="false">IF(EH3=0,-(Inputs!$I$10*Inputs!$J$102),0)</f>
        <v>0</v>
      </c>
      <c r="EI74" s="383" t="n">
        <f aca="false">IF(EI3=0,-(Inputs!$I$10*Inputs!$J$102),0)</f>
        <v>0</v>
      </c>
      <c r="EJ74" s="383" t="n">
        <f aca="false">IF(EJ3=0,-(Inputs!$I$10*Inputs!$J$102),0)</f>
        <v>0</v>
      </c>
      <c r="EK74" s="383" t="n">
        <f aca="false">IF(EK3=0,-(Inputs!$I$10*Inputs!$J$102),0)</f>
        <v>0</v>
      </c>
      <c r="EL74" s="383" t="n">
        <f aca="false">IF(EL3=0,-(Inputs!$I$10*Inputs!$J$102),0)</f>
        <v>0</v>
      </c>
      <c r="EM74" s="383" t="n">
        <f aca="false">IF(EM3=0,-(Inputs!$I$10*Inputs!$J$102),0)</f>
        <v>0</v>
      </c>
      <c r="EN74" s="383" t="n">
        <f aca="false">IF(EN3=0,-(Inputs!$I$10*Inputs!$J$102),0)</f>
        <v>0</v>
      </c>
      <c r="EO74" s="383" t="n">
        <f aca="false">IF(EO3=0,-(Inputs!$I$10*Inputs!$J$102),0)</f>
        <v>0</v>
      </c>
      <c r="EP74" s="383" t="n">
        <f aca="false">IF(EP3=0,-(Inputs!$I$10*Inputs!$J$102),0)</f>
        <v>0</v>
      </c>
      <c r="EQ74" s="383" t="n">
        <f aca="false">IF(EQ3=0,-(Inputs!$I$10*Inputs!$J$102),0)</f>
        <v>0</v>
      </c>
      <c r="ER74" s="383" t="n">
        <f aca="false">IF(ER3=0,-(Inputs!$I$10*Inputs!$J$102),0)</f>
        <v>0</v>
      </c>
      <c r="ES74" s="383" t="n">
        <f aca="false">IF(ES3=0,-(Inputs!$I$10*Inputs!$J$102),0)</f>
        <v>0</v>
      </c>
      <c r="ET74" s="383" t="n">
        <f aca="false">IF(ET3=0,-(Inputs!$I$10*Inputs!$J$102),0)</f>
        <v>0</v>
      </c>
      <c r="EU74" s="383" t="n">
        <f aca="false">IF(EU3=0,-(Inputs!$I$10*Inputs!$J$102),0)</f>
        <v>0</v>
      </c>
      <c r="EV74" s="383" t="n">
        <f aca="false">IF(EV3=0,-(Inputs!$I$10*Inputs!$J$102),0)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247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248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249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250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251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252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251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253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254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236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237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238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255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256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257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258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259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260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261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262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263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264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236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265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266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262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263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264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236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267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268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269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270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266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271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272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273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274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275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276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277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278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268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269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270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279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266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271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272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273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279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274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275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276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277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280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268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269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270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279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266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271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272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273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279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274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275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276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277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281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282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283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276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284</v>
      </c>
    </row>
    <row r="189" customFormat="false" ht="15" hidden="false" customHeight="true" outlineLevel="0" collapsed="false">
      <c r="EJ189" s="190" t="s">
        <v>284</v>
      </c>
    </row>
    <row r="190" customFormat="false" ht="15" hidden="false" customHeight="true" outlineLevel="0" collapsed="false">
      <c r="EJ190" s="190" t="s">
        <v>284</v>
      </c>
    </row>
    <row r="191" customFormat="false" ht="15" hidden="false" customHeight="true" outlineLevel="0" collapsed="false">
      <c r="EJ191" s="190" t="s">
        <v>284</v>
      </c>
    </row>
    <row r="192" customFormat="false" ht="15" hidden="false" customHeight="true" outlineLevel="0" collapsed="false">
      <c r="EJ192" s="190" t="s">
        <v>284</v>
      </c>
    </row>
    <row r="193" customFormat="false" ht="15" hidden="false" customHeight="true" outlineLevel="0" collapsed="false">
      <c r="EJ193" s="190" t="s">
        <v>284</v>
      </c>
    </row>
    <row r="194" customFormat="false" ht="15" hidden="false" customHeight="true" outlineLevel="0" collapsed="false">
      <c r="EJ194" s="190" t="s">
        <v>284</v>
      </c>
    </row>
    <row r="195" customFormat="false" ht="15" hidden="false" customHeight="true" outlineLevel="0" collapsed="false">
      <c r="EJ195" s="190" t="s">
        <v>284</v>
      </c>
    </row>
    <row r="196" customFormat="false" ht="15" hidden="false" customHeight="true" outlineLevel="0" collapsed="false">
      <c r="EJ196" s="190" t="s">
        <v>284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03" width="23.15"/>
    <col collapsed="false" customWidth="true" hidden="false" outlineLevel="0" max="5" min="3" style="103" width="14.43"/>
  </cols>
  <sheetData>
    <row r="2" customFormat="false" ht="15.75" hidden="false" customHeight="true" outlineLevel="0" collapsed="false"/>
    <row r="3" s="494" customFormat="true" ht="15" hidden="false" customHeight="true" outlineLevel="0" collapsed="false">
      <c r="B3" s="495" t="s">
        <v>285</v>
      </c>
      <c r="C3" s="496" t="s">
        <v>286</v>
      </c>
      <c r="D3" s="496" t="s">
        <v>287</v>
      </c>
      <c r="E3" s="497" t="s">
        <v>288</v>
      </c>
    </row>
    <row r="4" customFormat="false" ht="15" hidden="false" customHeight="true" outlineLevel="0" collapsed="false">
      <c r="B4" s="498" t="s">
        <v>289</v>
      </c>
      <c r="C4" s="103" t="e">
        <f aca="false">Inputs!M42</f>
        <v>#DIV/0!</v>
      </c>
      <c r="D4" s="103" t="e">
        <f aca="false">Inputs!M40</f>
        <v>#DIV/0!</v>
      </c>
      <c r="E4" s="103" t="e">
        <f aca="false">Inputs!M38</f>
        <v>#DIV/0!</v>
      </c>
    </row>
    <row r="5" customFormat="false" ht="15" hidden="false" customHeight="true" outlineLevel="0" collapsed="false">
      <c r="B5" s="499" t="s">
        <v>290</v>
      </c>
      <c r="C5" s="103" t="e">
        <f aca="false">Inputs!N42</f>
        <v>#DIV/0!</v>
      </c>
      <c r="D5" s="103" t="e">
        <f aca="false">Inputs!N40</f>
        <v>#DIV/0!</v>
      </c>
      <c r="E5" s="103" t="e">
        <f aca="false">Inputs!N38</f>
        <v>#DIV/0!</v>
      </c>
    </row>
    <row r="6" customFormat="false" ht="15" hidden="false" customHeight="true" outlineLevel="0" collapsed="false">
      <c r="B6" s="499" t="s">
        <v>291</v>
      </c>
      <c r="C6" s="103" t="e">
        <f aca="false">Inputs!O42</f>
        <v>#DIV/0!</v>
      </c>
      <c r="D6" s="103" t="e">
        <f aca="false">Inputs!O40</f>
        <v>#DIV/0!</v>
      </c>
      <c r="E6" s="103" t="e">
        <f aca="false">Inputs!O38</f>
        <v>#DIV/0!</v>
      </c>
    </row>
    <row r="7" customFormat="false" ht="15" hidden="false" customHeight="true" outlineLevel="0" collapsed="false">
      <c r="B7" s="499"/>
      <c r="E7" s="500"/>
    </row>
    <row r="8" customFormat="false" ht="15" hidden="false" customHeight="true" outlineLevel="0" collapsed="false">
      <c r="B8" s="501" t="s">
        <v>292</v>
      </c>
      <c r="C8" s="502"/>
      <c r="D8" s="502"/>
      <c r="E8" s="503"/>
    </row>
    <row r="9" customFormat="false" ht="15" hidden="false" customHeight="true" outlineLevel="0" collapsed="false">
      <c r="B9" s="499" t="s">
        <v>171</v>
      </c>
      <c r="C9" s="504" t="e">
        <f aca="false">Inputs!P42</f>
        <v>#DIV/0!</v>
      </c>
      <c r="D9" s="504" t="e">
        <f aca="false">Inputs!P40</f>
        <v>#DIV/0!</v>
      </c>
      <c r="E9" s="505" t="e">
        <f aca="false">Inputs!P38</f>
        <v>#DIV/0!</v>
      </c>
    </row>
    <row r="10" customFormat="false" ht="15" hidden="false" customHeight="true" outlineLevel="0" collapsed="false">
      <c r="B10" s="499" t="s">
        <v>293</v>
      </c>
      <c r="C10" s="504" t="n">
        <f aca="false">Inputs!Q42</f>
        <v>0.025</v>
      </c>
      <c r="D10" s="504" t="n">
        <f aca="false">Inputs!Q40</f>
        <v>0.02</v>
      </c>
      <c r="E10" s="505" t="n">
        <f aca="false">Inputs!Q38</f>
        <v>0.015</v>
      </c>
    </row>
    <row r="11" customFormat="false" ht="15" hidden="false" customHeight="true" outlineLevel="0" collapsed="false">
      <c r="B11" s="499" t="s">
        <v>294</v>
      </c>
      <c r="C11" s="506" t="n">
        <f aca="false">'Cash Flows - Market'!$D$58</f>
        <v>0</v>
      </c>
      <c r="D11" s="506" t="n">
        <f aca="false">'Cash Flows - Strike'!$D$58</f>
        <v>0</v>
      </c>
      <c r="E11" s="507" t="n">
        <f aca="false">'Cash Flows - Outlier'!$D$58</f>
        <v>0</v>
      </c>
      <c r="F11" s="508" t="s">
        <v>295</v>
      </c>
      <c r="H11" s="509" t="s">
        <v>296</v>
      </c>
    </row>
    <row r="12" customFormat="false" ht="15" hidden="false" customHeight="true" outlineLevel="0" collapsed="false">
      <c r="B12" s="499" t="s">
        <v>297</v>
      </c>
      <c r="C12" s="506" t="n">
        <f aca="false">'Cash Flows - Market'!$D$84</f>
        <v>0</v>
      </c>
      <c r="D12" s="506" t="n">
        <f aca="false">'Cash Flows - Strike'!$D$84</f>
        <v>0</v>
      </c>
      <c r="E12" s="507" t="n">
        <f aca="false">'Cash Flows - Outlier'!$D$84</f>
        <v>0</v>
      </c>
    </row>
    <row r="13" customFormat="false" ht="15" hidden="false" customHeight="true" outlineLevel="0" collapsed="false">
      <c r="B13" s="499" t="s">
        <v>298</v>
      </c>
      <c r="C13" s="506" t="e">
        <f aca="false">'Cash Flows - Market'!$D$60</f>
        <v>#VALUE!</v>
      </c>
      <c r="D13" s="506" t="e">
        <f aca="false">'Cash Flows - Strike'!$D$60</f>
        <v>#VALUE!</v>
      </c>
      <c r="E13" s="507" t="e">
        <f aca="false">'Cash Flows - Outlier'!$D$60</f>
        <v>#VALUE!</v>
      </c>
    </row>
    <row r="14" customFormat="false" ht="15.75" hidden="false" customHeight="true" outlineLevel="0" collapsed="false">
      <c r="B14" s="510" t="s">
        <v>299</v>
      </c>
      <c r="C14" s="511" t="e">
        <f aca="false">'Cash Flows - Market'!$D$85</f>
        <v>#VALUE!</v>
      </c>
      <c r="D14" s="511" t="e">
        <f aca="false">'Cash Flows - Strike'!$D$85</f>
        <v>#VALUE!</v>
      </c>
      <c r="E14" s="512" t="e">
        <f aca="false">'Cash Flows - Outlier'!$D$85</f>
        <v>#VALUE!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B2" s="513" t="s">
        <v>300</v>
      </c>
    </row>
    <row r="4" customFormat="false" ht="15" hidden="false" customHeight="true" outlineLevel="0" collapsed="false">
      <c r="B4" s="103" t="s">
        <v>301</v>
      </c>
    </row>
    <row r="5" customFormat="false" ht="15" hidden="false" customHeight="true" outlineLevel="0" collapsed="false">
      <c r="B5" s="103" t="s">
        <v>302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2023-10-05T15:30:56Z</dcterms:created>
  <dc:creator>adunn</dc:creator>
  <dc:description/>
  <dc:language>en-US</dc:language>
  <cp:lastModifiedBy/>
  <cp:lastPrinted>2024-01-23T01:25:40Z</cp:lastPrinted>
  <dcterms:modified xsi:type="dcterms:W3CDTF">2024-08-12T23:13:56Z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