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airiocallaghan/Desktop/College/Final Year/FYP/"/>
    </mc:Choice>
  </mc:AlternateContent>
  <xr:revisionPtr revIDLastSave="0" documentId="13_ncr:1_{D1B837CD-7851-CD40-8F89-F9C6C04882FF}" xr6:coauthVersionLast="43" xr6:coauthVersionMax="43" xr10:uidLastSave="{00000000-0000-0000-0000-000000000000}"/>
  <bookViews>
    <workbookView xWindow="660" yWindow="460" windowWidth="28140" windowHeight="16580" xr2:uid="{D6B8FAEA-A51C-D64D-B8FC-934EA795AF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3" i="1" l="1"/>
  <c r="AC33" i="1"/>
  <c r="AB33" i="1"/>
  <c r="AD32" i="1"/>
  <c r="AC32" i="1"/>
  <c r="AB32" i="1"/>
  <c r="O33" i="1" l="1"/>
  <c r="N33" i="1"/>
  <c r="M33" i="1"/>
  <c r="O32" i="1"/>
  <c r="N32" i="1"/>
  <c r="M32" i="1"/>
  <c r="AH33" i="1" l="1"/>
  <c r="AG33" i="1"/>
  <c r="AH32" i="1"/>
  <c r="AG32" i="1"/>
  <c r="U33" i="1"/>
  <c r="V33" i="1"/>
  <c r="V32" i="1"/>
  <c r="U32" i="1"/>
  <c r="AA32" i="1"/>
  <c r="Z32" i="1"/>
  <c r="Y32" i="1"/>
  <c r="AA33" i="1"/>
  <c r="Z33" i="1"/>
  <c r="Y33" i="1"/>
  <c r="R33" i="1"/>
  <c r="Q33" i="1"/>
  <c r="P33" i="1"/>
  <c r="Q32" i="1"/>
  <c r="R32" i="1"/>
  <c r="P32" i="1"/>
  <c r="Y16" i="1" l="1"/>
  <c r="Y15" i="1"/>
  <c r="AA15" i="1"/>
  <c r="AB15" i="1"/>
  <c r="AC15" i="1"/>
  <c r="AD15" i="1"/>
  <c r="AE15" i="1"/>
  <c r="AF15" i="1"/>
  <c r="AI15" i="1"/>
  <c r="AA16" i="1"/>
  <c r="AB16" i="1"/>
  <c r="AC16" i="1"/>
  <c r="AD16" i="1"/>
  <c r="AE16" i="1"/>
  <c r="AF16" i="1"/>
  <c r="AI16" i="1"/>
  <c r="N15" i="1"/>
  <c r="O15" i="1"/>
  <c r="P15" i="1"/>
  <c r="Q15" i="1"/>
  <c r="R15" i="1"/>
  <c r="S15" i="1"/>
  <c r="T15" i="1"/>
  <c r="W15" i="1"/>
  <c r="N16" i="1"/>
  <c r="O16" i="1"/>
  <c r="P16" i="1"/>
  <c r="Q16" i="1"/>
  <c r="R16" i="1"/>
  <c r="S16" i="1"/>
  <c r="T16" i="1"/>
  <c r="V16" i="1"/>
  <c r="W16" i="1"/>
  <c r="Z16" i="1"/>
  <c r="M16" i="1"/>
  <c r="Z15" i="1"/>
  <c r="M15" i="1"/>
  <c r="E5" i="1" l="1"/>
  <c r="E6" i="1"/>
  <c r="E7" i="1"/>
  <c r="E8" i="1"/>
  <c r="E9" i="1"/>
  <c r="E10" i="1"/>
  <c r="E11" i="1"/>
  <c r="E12" i="1"/>
  <c r="F12" i="1"/>
  <c r="F11" i="1"/>
  <c r="F10" i="1"/>
  <c r="F9" i="1"/>
  <c r="F8" i="1"/>
  <c r="G5" i="1"/>
  <c r="G6" i="1"/>
  <c r="G7" i="1"/>
  <c r="G8" i="1"/>
  <c r="G9" i="1"/>
  <c r="G10" i="1"/>
  <c r="G11" i="1"/>
  <c r="G12" i="1"/>
  <c r="F5" i="1"/>
  <c r="F6" i="1"/>
  <c r="F7" i="1"/>
  <c r="F4" i="1"/>
  <c r="G4" i="1"/>
  <c r="E4" i="1"/>
  <c r="I4" i="1" l="1"/>
  <c r="I10" i="1"/>
  <c r="I7" i="1"/>
</calcChain>
</file>

<file path=xl/sharedStrings.xml><?xml version="1.0" encoding="utf-8"?>
<sst xmlns="http://schemas.openxmlformats.org/spreadsheetml/2006/main" count="250" uniqueCount="58">
  <si>
    <t>Time Elapsed</t>
  </si>
  <si>
    <t>Stage 1 Start</t>
  </si>
  <si>
    <t>Stage 2 Start</t>
  </si>
  <si>
    <t>End</t>
  </si>
  <si>
    <t>Averages:</t>
  </si>
  <si>
    <t>Stage 1 Time</t>
  </si>
  <si>
    <t>Stage 2 Time</t>
  </si>
  <si>
    <t>Maneuvre Time</t>
  </si>
  <si>
    <t>1 to 2</t>
  </si>
  <si>
    <t>2 to End</t>
  </si>
  <si>
    <t>Maneuvre Data</t>
  </si>
  <si>
    <t>Lowest 0.2</t>
  </si>
  <si>
    <t>Lowest 0.23</t>
  </si>
  <si>
    <t>Initial Control Testing:</t>
  </si>
  <si>
    <t>IMU AX</t>
  </si>
  <si>
    <t>IMU AY</t>
  </si>
  <si>
    <t>IMU AZ</t>
  </si>
  <si>
    <t>IMU GX</t>
  </si>
  <si>
    <t>IMU GZ</t>
  </si>
  <si>
    <t>IMU GY</t>
  </si>
  <si>
    <t>EMG</t>
  </si>
  <si>
    <t>LEFT LEG</t>
  </si>
  <si>
    <t>STAGE 1</t>
  </si>
  <si>
    <t>STAGE 2</t>
  </si>
  <si>
    <t>RIGHT LEG</t>
  </si>
  <si>
    <t>Flex L DEG</t>
  </si>
  <si>
    <t>Flex R DEG</t>
  </si>
  <si>
    <t>Flex R  SIG</t>
  </si>
  <si>
    <t>Flex L SIG</t>
  </si>
  <si>
    <t>AVERAGE</t>
  </si>
  <si>
    <t>STANDARD DEVIATION</t>
  </si>
  <si>
    <t>GYROSCOPE</t>
  </si>
  <si>
    <t>ACCELEROMETER</t>
  </si>
  <si>
    <t>FLEX SENSORS</t>
  </si>
  <si>
    <t>RANGE</t>
  </si>
  <si>
    <t>-0.087//0.11</t>
  </si>
  <si>
    <t>-0.9//-0.35</t>
  </si>
  <si>
    <t>0.57//0.78</t>
  </si>
  <si>
    <t>44.1//61.53</t>
  </si>
  <si>
    <t>399.6//434.763</t>
  </si>
  <si>
    <t>-3.62//2</t>
  </si>
  <si>
    <t>572.36//575.64</t>
  </si>
  <si>
    <t>-2//-0.1</t>
  </si>
  <si>
    <t>X</t>
  </si>
  <si>
    <t>390//500</t>
  </si>
  <si>
    <t>&gt;750</t>
  </si>
  <si>
    <t>&lt;400</t>
  </si>
  <si>
    <t>500//625</t>
  </si>
  <si>
    <t>0.15//0.45</t>
  </si>
  <si>
    <t>-0.8//-0.4</t>
  </si>
  <si>
    <t>0.2//0.9</t>
  </si>
  <si>
    <t>-0.1//1</t>
  </si>
  <si>
    <t>-2.5//2.5</t>
  </si>
  <si>
    <t>-2.2//2.2</t>
  </si>
  <si>
    <t>Lowest 0.48</t>
  </si>
  <si>
    <t>20//65</t>
  </si>
  <si>
    <t>1//1.5</t>
  </si>
  <si>
    <t>1.1//1.2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</si>
</sst>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 (Body)_x0000_"/>
    </font>
    <font>
      <b/>
      <sz val="14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1" applyNumberFormat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2" fillId="4" borderId="0" xfId="3"/>
    <xf numFmtId="0" fontId="1" fillId="3" borderId="0" xfId="2"/>
    <xf numFmtId="0" fontId="1" fillId="5" borderId="0" xfId="4"/>
    <xf numFmtId="0" fontId="1" fillId="2" borderId="0" xfId="1"/>
    <xf numFmtId="0" fontId="0" fillId="2" borderId="0" xfId="1" applyFont="1"/>
    <xf numFmtId="0" fontId="7" fillId="0" borderId="0" xfId="0" applyFont="1"/>
    <xf numFmtId="0" fontId="6" fillId="8" borderId="1" xfId="7"/>
    <xf numFmtId="0" fontId="1" fillId="13" borderId="0" xfId="12"/>
    <xf numFmtId="0" fontId="2" fillId="9" borderId="0" xfId="8"/>
    <xf numFmtId="0" fontId="9" fillId="9" borderId="0" xfId="8" applyFont="1"/>
    <xf numFmtId="0" fontId="3" fillId="10" borderId="0" xfId="9" applyFont="1"/>
    <xf numFmtId="0" fontId="8" fillId="10" borderId="0" xfId="9" applyFont="1"/>
    <xf numFmtId="0" fontId="8" fillId="3" borderId="0" xfId="2" applyFont="1"/>
    <xf numFmtId="0" fontId="3" fillId="11" borderId="0" xfId="10" applyFont="1"/>
    <xf numFmtId="0" fontId="3" fillId="12" borderId="0" xfId="11" applyFont="1"/>
    <xf numFmtId="0" fontId="8" fillId="13" borderId="0" xfId="12" applyFont="1"/>
    <xf numFmtId="0" fontId="8" fillId="11" borderId="0" xfId="10" applyFont="1"/>
    <xf numFmtId="0" fontId="8" fillId="12" borderId="0" xfId="11" applyFont="1"/>
    <xf numFmtId="0" fontId="9" fillId="13" borderId="0" xfId="12" applyFont="1"/>
    <xf numFmtId="0" fontId="6" fillId="8" borderId="1" xfId="7" applyFont="1"/>
    <xf numFmtId="0" fontId="7" fillId="0" borderId="0" xfId="0" applyFont="1" applyAlignment="1">
      <alignment horizontal="right"/>
    </xf>
    <xf numFmtId="0" fontId="5" fillId="7" borderId="0" xfId="6"/>
    <xf numFmtId="0" fontId="1" fillId="6" borderId="0" xfId="5" applyFont="1"/>
    <xf numFmtId="0" fontId="10" fillId="11" borderId="0" xfId="10" applyFont="1"/>
    <xf numFmtId="0" fontId="11" fillId="8" borderId="1" xfId="7" applyFont="1"/>
    <xf numFmtId="49" fontId="1" fillId="0" borderId="0" xfId="0" applyNumberFormat="1" applyFont="1"/>
    <xf numFmtId="49" fontId="0" fillId="0" borderId="0" xfId="0" applyNumberFormat="1"/>
    <xf numFmtId="49" fontId="6" fillId="8" borderId="1" xfId="7" applyNumberFormat="1"/>
    <xf numFmtId="49" fontId="0" fillId="6" borderId="0" xfId="5" applyNumberFormat="1" applyFont="1"/>
    <xf numFmtId="0" fontId="4" fillId="6" borderId="0" xfId="5"/>
    <xf numFmtId="49" fontId="1" fillId="6" borderId="0" xfId="5" applyNumberFormat="1" applyFont="1"/>
    <xf numFmtId="0" fontId="1" fillId="10" borderId="0" xfId="9"/>
    <xf numFmtId="49" fontId="0" fillId="0" borderId="0" xfId="0" applyNumberFormat="1" applyFont="1"/>
    <xf numFmtId="0" fontId="0" fillId="6" borderId="0" xfId="5" applyFont="1"/>
    <xf numFmtId="0" fontId="7" fillId="8" borderId="1" xfId="7" applyFont="1"/>
    <xf numFmtId="49" fontId="1" fillId="10" borderId="0" xfId="9" applyNumberFormat="1"/>
  </cellXfs>
  <cellStyles count="13">
    <cellStyle name="20% - Accent2" xfId="9" builtinId="34"/>
    <cellStyle name="20% - Accent4" xfId="10" builtinId="42"/>
    <cellStyle name="40% - Accent1" xfId="1" builtinId="31"/>
    <cellStyle name="40% - Accent2" xfId="2" builtinId="35"/>
    <cellStyle name="40% - Accent4" xfId="11" builtinId="43"/>
    <cellStyle name="40% - Accent6" xfId="4" builtinId="51"/>
    <cellStyle name="60% - Accent4" xfId="12" builtinId="44"/>
    <cellStyle name="Accent2" xfId="8" builtinId="33"/>
    <cellStyle name="Accent3" xfId="3" builtinId="37"/>
    <cellStyle name="Bad" xfId="6" builtinId="27"/>
    <cellStyle name="Check Cell" xfId="7" builtinId="23"/>
    <cellStyle name="Good" xfId="5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97DB2-917D-6143-A9D8-6F4304BA65ED}">
  <dimension ref="A1:AJ35"/>
  <sheetViews>
    <sheetView tabSelected="1" topLeftCell="B1" zoomScale="75" workbookViewId="0">
      <selection activeCell="AB34" sqref="AB34"/>
    </sheetView>
  </sheetViews>
  <sheetFormatPr baseColWidth="10" defaultRowHeight="16"/>
  <cols>
    <col min="1" max="1" width="3.1640625" customWidth="1"/>
    <col min="2" max="3" width="11.83203125" bestFit="1" customWidth="1"/>
    <col min="4" max="4" width="13.1640625" customWidth="1"/>
    <col min="6" max="7" width="12.1640625" bestFit="1" customWidth="1"/>
    <col min="8" max="8" width="3.83203125" customWidth="1"/>
    <col min="9" max="9" width="14" bestFit="1" customWidth="1"/>
    <col min="10" max="10" width="14" customWidth="1"/>
    <col min="11" max="11" width="3.33203125" customWidth="1"/>
    <col min="12" max="12" width="20.5" bestFit="1" customWidth="1"/>
    <col min="13" max="13" width="12.5" customWidth="1"/>
    <col min="14" max="15" width="13" bestFit="1" customWidth="1"/>
    <col min="16" max="18" width="7.6640625" bestFit="1" customWidth="1"/>
    <col min="19" max="19" width="10" bestFit="1" customWidth="1"/>
    <col min="20" max="20" width="10.6640625" bestFit="1" customWidth="1"/>
    <col min="21" max="21" width="12.33203125" customWidth="1"/>
    <col min="22" max="22" width="14.5" bestFit="1" customWidth="1"/>
    <col min="24" max="24" width="2.5" customWidth="1"/>
    <col min="34" max="34" width="14.5" bestFit="1" customWidth="1"/>
    <col min="36" max="36" width="3.5" customWidth="1"/>
  </cols>
  <sheetData>
    <row r="1" spans="1:36" ht="26" thickTop="1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0" t="s">
        <v>21</v>
      </c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8"/>
      <c r="Y1" s="19" t="s">
        <v>23</v>
      </c>
      <c r="Z1" s="9"/>
      <c r="AA1" s="9"/>
      <c r="AB1" s="9"/>
      <c r="AC1" s="9"/>
      <c r="AD1" s="9"/>
      <c r="AE1" s="9"/>
      <c r="AF1" s="9"/>
      <c r="AG1" s="9"/>
      <c r="AH1" s="9"/>
      <c r="AI1" s="9"/>
      <c r="AJ1" s="2"/>
    </row>
    <row r="2" spans="1:36" ht="23" thickTop="1" thickBot="1">
      <c r="A2" s="2"/>
      <c r="B2" s="1" t="s">
        <v>10</v>
      </c>
      <c r="H2" s="2"/>
      <c r="I2" s="1" t="s">
        <v>4</v>
      </c>
      <c r="J2" s="1"/>
      <c r="K2" s="2"/>
      <c r="L2" s="18" t="s">
        <v>22</v>
      </c>
      <c r="M2" s="25" t="s">
        <v>32</v>
      </c>
      <c r="N2" s="18"/>
      <c r="O2" s="18"/>
      <c r="P2" s="25" t="s">
        <v>31</v>
      </c>
      <c r="Q2" s="18"/>
      <c r="R2" s="18"/>
      <c r="S2" s="15" t="s">
        <v>33</v>
      </c>
      <c r="T2" s="18"/>
      <c r="U2" s="18"/>
      <c r="V2" s="18"/>
      <c r="W2" s="25" t="s">
        <v>20</v>
      </c>
      <c r="X2" s="8"/>
      <c r="Y2" s="16"/>
      <c r="Z2" s="16" t="s">
        <v>32</v>
      </c>
      <c r="AA2" s="16"/>
      <c r="AB2" s="16" t="s">
        <v>31</v>
      </c>
      <c r="AC2" s="16"/>
      <c r="AD2" s="16"/>
      <c r="AE2" s="16" t="s">
        <v>33</v>
      </c>
      <c r="AF2" s="16"/>
      <c r="AG2" s="16"/>
      <c r="AH2" s="16"/>
      <c r="AI2" s="16" t="s">
        <v>20</v>
      </c>
      <c r="AJ2" s="2"/>
    </row>
    <row r="3" spans="1:36" ht="18" thickTop="1" thickBot="1">
      <c r="A3" s="2"/>
      <c r="B3" s="4" t="s">
        <v>1</v>
      </c>
      <c r="C3" s="3" t="s">
        <v>2</v>
      </c>
      <c r="D3" s="5" t="s">
        <v>3</v>
      </c>
      <c r="E3" s="4" t="s">
        <v>8</v>
      </c>
      <c r="F3" s="3" t="s">
        <v>9</v>
      </c>
      <c r="G3" s="5" t="s">
        <v>0</v>
      </c>
      <c r="H3" s="2"/>
      <c r="I3" s="6" t="s">
        <v>7</v>
      </c>
      <c r="J3" s="5"/>
      <c r="K3" s="2"/>
      <c r="L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19</v>
      </c>
      <c r="R3" s="3" t="s">
        <v>18</v>
      </c>
      <c r="S3" s="3" t="s">
        <v>25</v>
      </c>
      <c r="T3" s="3" t="s">
        <v>28</v>
      </c>
      <c r="U3" s="3" t="s">
        <v>26</v>
      </c>
      <c r="V3" s="3" t="s">
        <v>27</v>
      </c>
      <c r="W3" s="3" t="s">
        <v>20</v>
      </c>
      <c r="X3" s="21"/>
      <c r="Y3" s="3" t="s">
        <v>14</v>
      </c>
      <c r="Z3" s="3" t="s">
        <v>15</v>
      </c>
      <c r="AA3" s="3" t="s">
        <v>16</v>
      </c>
      <c r="AB3" s="3" t="s">
        <v>17</v>
      </c>
      <c r="AC3" s="3" t="s">
        <v>19</v>
      </c>
      <c r="AD3" s="3" t="s">
        <v>18</v>
      </c>
      <c r="AE3" s="3" t="s">
        <v>25</v>
      </c>
      <c r="AF3" s="3" t="s">
        <v>28</v>
      </c>
      <c r="AG3" s="3" t="s">
        <v>26</v>
      </c>
      <c r="AH3" s="3" t="s">
        <v>27</v>
      </c>
      <c r="AI3" s="3" t="s">
        <v>20</v>
      </c>
      <c r="AJ3" s="2"/>
    </row>
    <row r="4" spans="1:36" ht="18" thickTop="1" thickBot="1">
      <c r="A4" s="2"/>
      <c r="B4">
        <v>12.27</v>
      </c>
      <c r="C4">
        <v>12.47</v>
      </c>
      <c r="D4">
        <v>12.82</v>
      </c>
      <c r="E4">
        <f>+SUM(C4-B4)</f>
        <v>0.20000000000000107</v>
      </c>
      <c r="F4">
        <f>SUM(D4-C4)</f>
        <v>0.34999999999999964</v>
      </c>
      <c r="G4">
        <f>SUM(D4-B4)</f>
        <v>0.55000000000000071</v>
      </c>
      <c r="H4" s="2"/>
      <c r="I4">
        <f>SUM(G4+G5+G6+G7+G8+G9+G10+G11+G12)/9</f>
        <v>0.50222222222222179</v>
      </c>
      <c r="K4" s="2"/>
      <c r="L4" s="22">
        <v>1</v>
      </c>
      <c r="M4" s="24">
        <v>-0.14000000000000001</v>
      </c>
      <c r="N4" s="24">
        <v>0.14000000000000001</v>
      </c>
      <c r="O4" s="24">
        <v>0.95</v>
      </c>
      <c r="P4" s="33">
        <v>-31.97</v>
      </c>
      <c r="Q4" s="33">
        <v>37.99</v>
      </c>
      <c r="R4" s="33">
        <v>10.199999999999999</v>
      </c>
      <c r="S4" s="24">
        <v>24</v>
      </c>
      <c r="T4" s="24">
        <v>487</v>
      </c>
      <c r="U4" s="24" t="s">
        <v>43</v>
      </c>
      <c r="V4" s="24" t="s">
        <v>43</v>
      </c>
      <c r="W4" t="s">
        <v>43</v>
      </c>
      <c r="X4" s="8"/>
      <c r="Y4" s="24">
        <v>-1.52</v>
      </c>
      <c r="Z4" s="24">
        <v>-0.88</v>
      </c>
      <c r="AA4" s="24">
        <v>-0.46</v>
      </c>
      <c r="AB4" s="33">
        <v>8.58</v>
      </c>
      <c r="AC4" s="33">
        <v>12.16</v>
      </c>
      <c r="AD4" s="33">
        <v>35.46</v>
      </c>
      <c r="AE4" s="24">
        <v>27</v>
      </c>
      <c r="AF4" s="24">
        <v>480</v>
      </c>
      <c r="AG4" s="35" t="s">
        <v>43</v>
      </c>
      <c r="AH4" s="35" t="s">
        <v>43</v>
      </c>
      <c r="AI4" t="s">
        <v>43</v>
      </c>
      <c r="AJ4" s="2"/>
    </row>
    <row r="5" spans="1:36" ht="18" thickTop="1" thickBot="1">
      <c r="A5" s="2"/>
      <c r="B5">
        <v>22.03</v>
      </c>
      <c r="C5">
        <v>22.26</v>
      </c>
      <c r="D5">
        <v>22.51</v>
      </c>
      <c r="E5">
        <f t="shared" ref="E5:E12" si="0">+SUM(C5-B5)</f>
        <v>0.23000000000000043</v>
      </c>
      <c r="F5">
        <f t="shared" ref="F5:F12" si="1">SUM(D5-C5)</f>
        <v>0.25</v>
      </c>
      <c r="G5">
        <f t="shared" ref="G5:G12" si="2">SUM(D5-B5)</f>
        <v>0.48000000000000043</v>
      </c>
      <c r="H5" s="2"/>
      <c r="I5" t="s">
        <v>54</v>
      </c>
      <c r="K5" s="2"/>
      <c r="L5" s="7">
        <v>2</v>
      </c>
      <c r="M5" s="24">
        <v>-0.03</v>
      </c>
      <c r="N5" s="24">
        <v>-0.75</v>
      </c>
      <c r="O5" s="24">
        <v>0.6</v>
      </c>
      <c r="P5" s="33">
        <v>2.74</v>
      </c>
      <c r="Q5" s="33">
        <v>-0.46</v>
      </c>
      <c r="R5" s="33">
        <v>1.8</v>
      </c>
      <c r="S5" s="24">
        <v>15</v>
      </c>
      <c r="T5" s="24">
        <v>515</v>
      </c>
      <c r="U5" s="24" t="s">
        <v>43</v>
      </c>
      <c r="V5" s="24" t="s">
        <v>43</v>
      </c>
      <c r="W5" t="s">
        <v>43</v>
      </c>
      <c r="X5" s="8"/>
      <c r="Y5" s="24">
        <v>0.03</v>
      </c>
      <c r="Z5" s="24">
        <v>-0.62</v>
      </c>
      <c r="AA5" s="24">
        <v>0.28000000000000003</v>
      </c>
      <c r="AB5" s="33">
        <v>-16.36</v>
      </c>
      <c r="AC5" s="33">
        <v>-12.82</v>
      </c>
      <c r="AD5" s="33">
        <v>-1.39</v>
      </c>
      <c r="AE5" s="24">
        <v>-10</v>
      </c>
      <c r="AF5" s="24">
        <v>615</v>
      </c>
      <c r="AG5" s="35" t="s">
        <v>43</v>
      </c>
      <c r="AH5" s="35" t="s">
        <v>43</v>
      </c>
      <c r="AI5" t="s">
        <v>43</v>
      </c>
      <c r="AJ5" s="2"/>
    </row>
    <row r="6" spans="1:36" ht="18" thickTop="1" thickBot="1">
      <c r="A6" s="2"/>
      <c r="B6">
        <v>28.45</v>
      </c>
      <c r="C6">
        <v>28.67</v>
      </c>
      <c r="D6">
        <v>28.93</v>
      </c>
      <c r="E6">
        <f t="shared" si="0"/>
        <v>0.22000000000000242</v>
      </c>
      <c r="F6">
        <f t="shared" si="1"/>
        <v>0.25999999999999801</v>
      </c>
      <c r="G6">
        <f t="shared" si="2"/>
        <v>0.48000000000000043</v>
      </c>
      <c r="H6" s="2"/>
      <c r="I6" s="4" t="s">
        <v>5</v>
      </c>
      <c r="J6" s="4"/>
      <c r="K6" s="2"/>
      <c r="L6" s="7">
        <v>3</v>
      </c>
      <c r="M6" s="24">
        <v>7.0000000000000007E-2</v>
      </c>
      <c r="N6" s="24">
        <v>-0.66</v>
      </c>
      <c r="O6" s="24">
        <v>0.71</v>
      </c>
      <c r="P6" s="33">
        <v>1.26</v>
      </c>
      <c r="Q6" s="33">
        <v>-0.32</v>
      </c>
      <c r="R6" s="33">
        <v>3.03</v>
      </c>
      <c r="S6" s="24">
        <v>54</v>
      </c>
      <c r="T6" s="24">
        <v>410</v>
      </c>
      <c r="U6" s="24" t="s">
        <v>43</v>
      </c>
      <c r="V6" s="24" t="s">
        <v>43</v>
      </c>
      <c r="W6" t="s">
        <v>43</v>
      </c>
      <c r="X6" s="8"/>
      <c r="Y6" s="24">
        <v>-0.37</v>
      </c>
      <c r="Z6" s="24">
        <v>-0.87</v>
      </c>
      <c r="AA6" s="24">
        <v>0.89</v>
      </c>
      <c r="AB6" s="33">
        <v>30.13</v>
      </c>
      <c r="AC6" s="33">
        <v>-22.29</v>
      </c>
      <c r="AD6" s="33">
        <v>-13.12</v>
      </c>
      <c r="AE6" s="24">
        <v>9</v>
      </c>
      <c r="AF6" s="24">
        <v>490</v>
      </c>
      <c r="AG6" s="35" t="s">
        <v>43</v>
      </c>
      <c r="AH6" s="35" t="s">
        <v>43</v>
      </c>
      <c r="AI6" t="s">
        <v>43</v>
      </c>
      <c r="AJ6" s="2"/>
    </row>
    <row r="7" spans="1:36" ht="18" thickTop="1" thickBot="1">
      <c r="A7" s="2"/>
      <c r="B7">
        <v>34.840000000000003</v>
      </c>
      <c r="C7">
        <v>35.1</v>
      </c>
      <c r="D7">
        <v>35.35</v>
      </c>
      <c r="E7">
        <f t="shared" si="0"/>
        <v>0.25999999999999801</v>
      </c>
      <c r="F7">
        <f t="shared" si="1"/>
        <v>0.25</v>
      </c>
      <c r="G7">
        <f t="shared" si="2"/>
        <v>0.50999999999999801</v>
      </c>
      <c r="H7" s="2"/>
      <c r="I7">
        <f>SUM((E4+E5+E6+E7+E8+E9+E10+E11+E12)/9)</f>
        <v>0.23111111111111071</v>
      </c>
      <c r="K7" s="2"/>
      <c r="L7" s="7">
        <v>4</v>
      </c>
      <c r="M7" s="24">
        <v>-0.05</v>
      </c>
      <c r="N7" s="24">
        <v>-0.71</v>
      </c>
      <c r="O7" s="24">
        <v>0.62</v>
      </c>
      <c r="P7" s="33">
        <v>1.38</v>
      </c>
      <c r="Q7" s="33">
        <v>-1.48</v>
      </c>
      <c r="R7" s="33">
        <v>1.05</v>
      </c>
      <c r="S7" s="24">
        <v>23</v>
      </c>
      <c r="T7" s="24">
        <v>489</v>
      </c>
      <c r="U7" s="24" t="s">
        <v>43</v>
      </c>
      <c r="V7" s="24" t="s">
        <v>43</v>
      </c>
      <c r="W7" t="s">
        <v>43</v>
      </c>
      <c r="X7" s="8"/>
      <c r="Y7" s="24">
        <v>0.28000000000000003</v>
      </c>
      <c r="Z7" s="24">
        <v>-0.93</v>
      </c>
      <c r="AA7" s="24">
        <v>1.1599999999999999</v>
      </c>
      <c r="AB7" s="33">
        <v>25.94</v>
      </c>
      <c r="AC7" s="33">
        <v>-5.23</v>
      </c>
      <c r="AD7" s="33">
        <v>-4.88</v>
      </c>
      <c r="AE7" s="24">
        <v>-7</v>
      </c>
      <c r="AF7" s="24">
        <v>603</v>
      </c>
      <c r="AG7" s="35" t="s">
        <v>43</v>
      </c>
      <c r="AH7" s="35" t="s">
        <v>43</v>
      </c>
      <c r="AI7" t="s">
        <v>43</v>
      </c>
      <c r="AJ7" s="2"/>
    </row>
    <row r="8" spans="1:36" ht="18" thickTop="1" thickBot="1">
      <c r="A8" s="2"/>
      <c r="B8">
        <v>14.93</v>
      </c>
      <c r="C8">
        <v>15.2</v>
      </c>
      <c r="D8">
        <v>15.43</v>
      </c>
      <c r="E8">
        <f t="shared" si="0"/>
        <v>0.26999999999999957</v>
      </c>
      <c r="F8">
        <f t="shared" si="1"/>
        <v>0.23000000000000043</v>
      </c>
      <c r="G8">
        <f t="shared" si="2"/>
        <v>0.5</v>
      </c>
      <c r="H8" s="2"/>
      <c r="I8" t="s">
        <v>11</v>
      </c>
      <c r="K8" s="2"/>
      <c r="L8" s="7">
        <v>5</v>
      </c>
      <c r="M8" s="24">
        <v>0.05</v>
      </c>
      <c r="N8" s="24">
        <v>-0.68</v>
      </c>
      <c r="O8" s="24">
        <v>0.7</v>
      </c>
      <c r="P8" s="33">
        <v>-32.159999999999997</v>
      </c>
      <c r="Q8" s="33">
        <v>37.92</v>
      </c>
      <c r="R8" s="33">
        <v>10.029999999999999</v>
      </c>
      <c r="S8" s="24">
        <v>45</v>
      </c>
      <c r="T8" s="24">
        <v>435</v>
      </c>
      <c r="U8" s="24" t="s">
        <v>43</v>
      </c>
      <c r="V8" s="24" t="s">
        <v>43</v>
      </c>
      <c r="W8" t="s">
        <v>43</v>
      </c>
      <c r="X8" s="8"/>
      <c r="Y8" s="24">
        <v>1.69</v>
      </c>
      <c r="Z8" s="24">
        <v>-2</v>
      </c>
      <c r="AA8" s="24">
        <v>-1.62</v>
      </c>
      <c r="AB8" s="33">
        <v>-32.299999999999997</v>
      </c>
      <c r="AC8" s="33">
        <v>-32.229999999999997</v>
      </c>
      <c r="AD8" s="33">
        <v>-5.76</v>
      </c>
      <c r="AE8" s="24">
        <v>11</v>
      </c>
      <c r="AF8" s="24">
        <v>528</v>
      </c>
      <c r="AG8" s="35" t="s">
        <v>43</v>
      </c>
      <c r="AH8" s="35" t="s">
        <v>43</v>
      </c>
      <c r="AI8" t="s">
        <v>43</v>
      </c>
      <c r="AJ8" s="2"/>
    </row>
    <row r="9" spans="1:36" ht="18" thickTop="1" thickBot="1">
      <c r="A9" s="2"/>
      <c r="B9">
        <v>18.53</v>
      </c>
      <c r="C9">
        <v>18.8</v>
      </c>
      <c r="D9">
        <v>19.04</v>
      </c>
      <c r="E9">
        <f t="shared" si="0"/>
        <v>0.26999999999999957</v>
      </c>
      <c r="F9">
        <f t="shared" si="1"/>
        <v>0.23999999999999844</v>
      </c>
      <c r="G9">
        <f t="shared" si="2"/>
        <v>0.50999999999999801</v>
      </c>
      <c r="H9" s="2"/>
      <c r="I9" s="3" t="s">
        <v>6</v>
      </c>
      <c r="J9" s="3"/>
      <c r="K9" s="2"/>
      <c r="L9" s="7">
        <v>6</v>
      </c>
      <c r="M9" s="24">
        <v>0</v>
      </c>
      <c r="N9" s="24">
        <v>-0.75</v>
      </c>
      <c r="O9" s="24">
        <v>0.64</v>
      </c>
      <c r="P9" s="33">
        <v>1.64</v>
      </c>
      <c r="Q9" s="33">
        <v>0.06</v>
      </c>
      <c r="R9" s="33">
        <v>1.93</v>
      </c>
      <c r="S9" s="24">
        <v>80</v>
      </c>
      <c r="T9" s="24">
        <v>365</v>
      </c>
      <c r="U9" s="24" t="s">
        <v>43</v>
      </c>
      <c r="V9" s="24" t="s">
        <v>43</v>
      </c>
      <c r="W9" t="s">
        <v>43</v>
      </c>
      <c r="X9" s="8"/>
      <c r="Y9" s="24">
        <v>-1.3</v>
      </c>
      <c r="Z9" s="24">
        <v>-2</v>
      </c>
      <c r="AA9" s="24">
        <v>2</v>
      </c>
      <c r="AB9" s="23">
        <v>182.63</v>
      </c>
      <c r="AC9" s="33">
        <v>-46.24</v>
      </c>
      <c r="AD9" s="33">
        <v>-74.81</v>
      </c>
      <c r="AE9" s="24">
        <v>12</v>
      </c>
      <c r="AF9" s="24">
        <v>562</v>
      </c>
      <c r="AG9" s="35" t="s">
        <v>43</v>
      </c>
      <c r="AH9" s="35" t="s">
        <v>43</v>
      </c>
      <c r="AI9" t="s">
        <v>43</v>
      </c>
      <c r="AJ9" s="2"/>
    </row>
    <row r="10" spans="1:36" ht="18" thickTop="1" thickBot="1">
      <c r="A10" s="2"/>
      <c r="B10">
        <v>22.86</v>
      </c>
      <c r="C10">
        <v>23.07</v>
      </c>
      <c r="D10">
        <v>23.35</v>
      </c>
      <c r="E10">
        <f t="shared" si="0"/>
        <v>0.21000000000000085</v>
      </c>
      <c r="F10">
        <f t="shared" si="1"/>
        <v>0.28000000000000114</v>
      </c>
      <c r="G10">
        <f t="shared" si="2"/>
        <v>0.49000000000000199</v>
      </c>
      <c r="H10" s="2"/>
      <c r="I10">
        <f>SUM((F4+F5+F6+F7+F8+F9+F10+F11+F12)/9)</f>
        <v>0.27111111111111108</v>
      </c>
      <c r="K10" s="2"/>
      <c r="L10" s="7">
        <v>7</v>
      </c>
      <c r="M10" s="24">
        <v>0.06</v>
      </c>
      <c r="N10" s="24">
        <v>-0.75</v>
      </c>
      <c r="O10" s="24">
        <v>0.64</v>
      </c>
      <c r="P10" s="33">
        <v>-2.15</v>
      </c>
      <c r="Q10" s="33">
        <v>0.77</v>
      </c>
      <c r="R10" s="33">
        <v>2.76</v>
      </c>
      <c r="S10" s="24">
        <v>32</v>
      </c>
      <c r="T10" s="24">
        <v>463</v>
      </c>
      <c r="U10" s="24" t="s">
        <v>43</v>
      </c>
      <c r="V10" s="24" t="s">
        <v>43</v>
      </c>
      <c r="W10" t="s">
        <v>43</v>
      </c>
      <c r="X10" s="8"/>
      <c r="Y10" s="24">
        <v>-1.1100000000000001</v>
      </c>
      <c r="Z10" s="24">
        <v>0.22</v>
      </c>
      <c r="AA10" s="24">
        <v>2</v>
      </c>
      <c r="AB10" s="33">
        <v>-46.97</v>
      </c>
      <c r="AC10" s="33">
        <v>-2.12</v>
      </c>
      <c r="AD10" s="33">
        <v>30.85</v>
      </c>
      <c r="AE10" s="24">
        <v>-6</v>
      </c>
      <c r="AF10" s="24">
        <v>599</v>
      </c>
      <c r="AG10" s="35" t="s">
        <v>43</v>
      </c>
      <c r="AH10" s="35" t="s">
        <v>43</v>
      </c>
      <c r="AI10" t="s">
        <v>43</v>
      </c>
      <c r="AJ10" s="2"/>
    </row>
    <row r="11" spans="1:36" ht="18" thickTop="1" thickBot="1">
      <c r="A11" s="2"/>
      <c r="B11">
        <v>28.05</v>
      </c>
      <c r="C11">
        <v>28.26</v>
      </c>
      <c r="D11">
        <v>28.53</v>
      </c>
      <c r="E11">
        <f t="shared" si="0"/>
        <v>0.21000000000000085</v>
      </c>
      <c r="F11">
        <f t="shared" si="1"/>
        <v>0.26999999999999957</v>
      </c>
      <c r="G11">
        <f t="shared" si="2"/>
        <v>0.48000000000000043</v>
      </c>
      <c r="H11" s="2"/>
      <c r="I11" t="s">
        <v>12</v>
      </c>
      <c r="K11" s="2"/>
      <c r="L11" s="7">
        <v>8</v>
      </c>
      <c r="M11" s="24">
        <v>0.23</v>
      </c>
      <c r="N11" s="24">
        <v>-0.76</v>
      </c>
      <c r="O11" s="24">
        <v>0.57999999999999996</v>
      </c>
      <c r="P11" s="33">
        <v>4.7</v>
      </c>
      <c r="Q11" s="33">
        <v>1.1599999999999999</v>
      </c>
      <c r="R11" s="33">
        <v>2.54</v>
      </c>
      <c r="S11" s="24">
        <v>84</v>
      </c>
      <c r="T11" s="24">
        <v>360</v>
      </c>
      <c r="U11" s="24" t="s">
        <v>43</v>
      </c>
      <c r="V11" s="24" t="s">
        <v>43</v>
      </c>
      <c r="W11" t="s">
        <v>43</v>
      </c>
      <c r="X11" s="8"/>
      <c r="Y11" s="24">
        <v>1.51</v>
      </c>
      <c r="Z11" s="24">
        <v>0.57999999999999996</v>
      </c>
      <c r="AA11" s="24">
        <v>-0.96</v>
      </c>
      <c r="AB11" s="33">
        <v>30.37</v>
      </c>
      <c r="AC11" s="33">
        <v>60.16</v>
      </c>
      <c r="AD11" s="33">
        <v>-59.11</v>
      </c>
      <c r="AE11" s="24">
        <v>11</v>
      </c>
      <c r="AF11" s="24">
        <v>527</v>
      </c>
      <c r="AG11" s="35" t="s">
        <v>43</v>
      </c>
      <c r="AH11" s="35" t="s">
        <v>43</v>
      </c>
      <c r="AI11" t="s">
        <v>43</v>
      </c>
      <c r="AJ11" s="2"/>
    </row>
    <row r="12" spans="1:36" ht="18" thickTop="1" thickBot="1">
      <c r="A12" s="2"/>
      <c r="B12">
        <v>35.700000000000003</v>
      </c>
      <c r="C12">
        <v>35.909999999999997</v>
      </c>
      <c r="D12">
        <v>36.22</v>
      </c>
      <c r="E12">
        <f t="shared" si="0"/>
        <v>0.20999999999999375</v>
      </c>
      <c r="F12">
        <f t="shared" si="1"/>
        <v>0.31000000000000227</v>
      </c>
      <c r="G12">
        <f t="shared" si="2"/>
        <v>0.51999999999999602</v>
      </c>
      <c r="H12" s="2"/>
      <c r="K12" s="2"/>
      <c r="L12" s="7">
        <v>9</v>
      </c>
      <c r="M12" s="24">
        <v>-0.04</v>
      </c>
      <c r="N12" s="24">
        <v>-0.71</v>
      </c>
      <c r="O12" s="24">
        <v>0.71</v>
      </c>
      <c r="P12" s="33">
        <v>-32.29</v>
      </c>
      <c r="Q12" s="33">
        <v>38.090000000000003</v>
      </c>
      <c r="R12" s="33">
        <v>10.14</v>
      </c>
      <c r="S12" s="24">
        <v>34</v>
      </c>
      <c r="T12" s="24">
        <v>461</v>
      </c>
      <c r="U12" s="24" t="s">
        <v>43</v>
      </c>
      <c r="V12" s="24" t="s">
        <v>43</v>
      </c>
      <c r="W12" t="s">
        <v>43</v>
      </c>
      <c r="X12" s="8"/>
      <c r="Y12" s="24">
        <v>0.15</v>
      </c>
      <c r="Z12" s="24">
        <v>-2</v>
      </c>
      <c r="AA12" s="24">
        <v>-0.25</v>
      </c>
      <c r="AB12" s="33">
        <v>-14.88</v>
      </c>
      <c r="AC12" s="33">
        <v>-73.28</v>
      </c>
      <c r="AD12" s="23">
        <v>-225.78</v>
      </c>
      <c r="AE12" s="24">
        <v>-8</v>
      </c>
      <c r="AF12" s="24">
        <v>606</v>
      </c>
      <c r="AG12" s="35" t="s">
        <v>43</v>
      </c>
      <c r="AH12" s="35" t="s">
        <v>43</v>
      </c>
      <c r="AI12" t="s">
        <v>43</v>
      </c>
      <c r="AJ12" s="2"/>
    </row>
    <row r="13" spans="1:36" ht="18" thickTop="1" thickBot="1">
      <c r="A13" s="2"/>
      <c r="H13" s="2"/>
      <c r="K13" s="2"/>
      <c r="L13" s="7">
        <v>10</v>
      </c>
      <c r="M13" s="24">
        <v>-0.03</v>
      </c>
      <c r="N13" s="24">
        <v>-0.66</v>
      </c>
      <c r="O13" s="24">
        <v>0.64</v>
      </c>
      <c r="P13" s="33">
        <v>-32.19</v>
      </c>
      <c r="Q13" s="33">
        <v>38</v>
      </c>
      <c r="R13" s="33">
        <v>9.92</v>
      </c>
      <c r="S13" s="24">
        <v>36</v>
      </c>
      <c r="T13" s="24">
        <v>454</v>
      </c>
      <c r="U13" s="24" t="s">
        <v>43</v>
      </c>
      <c r="V13" s="24" t="s">
        <v>43</v>
      </c>
      <c r="W13" t="s">
        <v>43</v>
      </c>
      <c r="X13" s="8"/>
      <c r="Y13" s="24">
        <v>1.17</v>
      </c>
      <c r="Z13" s="24">
        <v>-2</v>
      </c>
      <c r="AA13" s="24">
        <v>-0.88</v>
      </c>
      <c r="AB13" s="33">
        <v>-99.02</v>
      </c>
      <c r="AC13" s="23">
        <v>-286.72000000000003</v>
      </c>
      <c r="AD13" s="23">
        <v>-286.72000000000003</v>
      </c>
      <c r="AE13" s="24">
        <v>-6</v>
      </c>
      <c r="AF13" s="24">
        <v>597</v>
      </c>
      <c r="AG13" s="35" t="s">
        <v>43</v>
      </c>
      <c r="AH13" s="35" t="s">
        <v>43</v>
      </c>
      <c r="AI13" t="s">
        <v>43</v>
      </c>
      <c r="AJ13" s="2"/>
    </row>
    <row r="14" spans="1:36" ht="18" thickTop="1" thickBot="1">
      <c r="H14" s="2"/>
      <c r="K14" s="2"/>
      <c r="L14" s="8"/>
      <c r="M14" s="8"/>
      <c r="N14" s="8"/>
      <c r="O14" s="8"/>
      <c r="P14" s="8"/>
      <c r="Q14" s="8"/>
      <c r="R14" s="8"/>
      <c r="S14" s="36"/>
      <c r="T14" s="36"/>
      <c r="U14" s="36"/>
      <c r="V14" s="36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2"/>
    </row>
    <row r="15" spans="1:36" ht="18" thickTop="1" thickBot="1">
      <c r="K15" s="2"/>
      <c r="L15" s="22" t="s">
        <v>29</v>
      </c>
      <c r="M15" s="24">
        <f>AVERAGE(M4:M13)</f>
        <v>1.2E-2</v>
      </c>
      <c r="N15" s="24">
        <f t="shared" ref="N15:W15" si="3">AVERAGE(N4:N13)</f>
        <v>-0.629</v>
      </c>
      <c r="O15" s="24">
        <f t="shared" si="3"/>
        <v>0.67899999999999994</v>
      </c>
      <c r="P15" s="33">
        <f t="shared" si="3"/>
        <v>-11.904</v>
      </c>
      <c r="Q15" s="33">
        <f t="shared" si="3"/>
        <v>15.173000000000002</v>
      </c>
      <c r="R15" s="33">
        <f t="shared" si="3"/>
        <v>5.34</v>
      </c>
      <c r="S15" s="24">
        <f t="shared" si="3"/>
        <v>42.7</v>
      </c>
      <c r="T15" s="24">
        <f t="shared" si="3"/>
        <v>443.9</v>
      </c>
      <c r="U15" s="35" t="s">
        <v>43</v>
      </c>
      <c r="V15" s="35" t="s">
        <v>43</v>
      </c>
      <c r="W15" t="e">
        <f t="shared" si="3"/>
        <v>#DIV/0!</v>
      </c>
      <c r="X15" s="8"/>
      <c r="Y15" s="24">
        <f>AVERAGE(Y4:Y13)</f>
        <v>5.3000000000000012E-2</v>
      </c>
      <c r="Z15" s="24">
        <f>AVERAGE(Z4:Z13)</f>
        <v>-1.05</v>
      </c>
      <c r="AA15" s="24">
        <f t="shared" ref="AA15:AI15" si="4">AVERAGE(AA4:AA13)</f>
        <v>0.21600000000000003</v>
      </c>
      <c r="AB15" s="33">
        <f t="shared" si="4"/>
        <v>6.8120000000000021</v>
      </c>
      <c r="AC15" s="33">
        <f t="shared" si="4"/>
        <v>-40.861000000000004</v>
      </c>
      <c r="AD15" s="33">
        <f t="shared" si="4"/>
        <v>-60.525999999999996</v>
      </c>
      <c r="AE15" s="24">
        <f t="shared" si="4"/>
        <v>3.3</v>
      </c>
      <c r="AF15" s="24">
        <f t="shared" si="4"/>
        <v>560.70000000000005</v>
      </c>
      <c r="AG15" s="35" t="s">
        <v>43</v>
      </c>
      <c r="AH15" s="35" t="s">
        <v>43</v>
      </c>
      <c r="AI15" t="e">
        <f t="shared" si="4"/>
        <v>#DIV/0!</v>
      </c>
      <c r="AJ15" s="2"/>
    </row>
    <row r="16" spans="1:36" ht="18" thickTop="1" thickBot="1">
      <c r="K16" s="2"/>
      <c r="L16" s="22" t="s">
        <v>30</v>
      </c>
      <c r="M16" s="24">
        <f>STDEV(M4:M13)</f>
        <v>9.8860170611492146E-2</v>
      </c>
      <c r="N16" s="24">
        <f t="shared" ref="N16:W16" si="5">STDEV(N4:N13)</f>
        <v>0.27286341719703727</v>
      </c>
      <c r="O16" s="24">
        <f t="shared" si="5"/>
        <v>0.10535126429658552</v>
      </c>
      <c r="P16" s="33">
        <f t="shared" si="5"/>
        <v>17.507256400323456</v>
      </c>
      <c r="Q16" s="33">
        <f t="shared" si="5"/>
        <v>19.658930144960699</v>
      </c>
      <c r="R16" s="33">
        <f t="shared" si="5"/>
        <v>4.1099932414110425</v>
      </c>
      <c r="S16" s="24">
        <f t="shared" si="5"/>
        <v>23.499645387395383</v>
      </c>
      <c r="T16" s="24">
        <f t="shared" si="5"/>
        <v>51.853318762318928</v>
      </c>
      <c r="U16" s="35" t="s">
        <v>43</v>
      </c>
      <c r="V16" s="24" t="e">
        <f t="shared" si="5"/>
        <v>#DIV/0!</v>
      </c>
      <c r="W16" t="e">
        <f t="shared" si="5"/>
        <v>#DIV/0!</v>
      </c>
      <c r="X16" s="8"/>
      <c r="Y16" s="24">
        <f>STDEV(Y4:Y13)</f>
        <v>1.1522060965334671</v>
      </c>
      <c r="Z16" s="24">
        <f>STDEV(Z4:Z13)</f>
        <v>0.95104620754666214</v>
      </c>
      <c r="AA16" s="24">
        <f t="shared" ref="AA16:AI16" si="6">STDEV(AA4:AA13)</f>
        <v>1.2624508791324209</v>
      </c>
      <c r="AB16" s="33">
        <f t="shared" si="6"/>
        <v>73.793881528966295</v>
      </c>
      <c r="AC16" s="33">
        <f t="shared" si="6"/>
        <v>93.404228485057843</v>
      </c>
      <c r="AD16" s="33">
        <f t="shared" si="6"/>
        <v>109.58594843014014</v>
      </c>
      <c r="AE16" s="24">
        <f t="shared" si="6"/>
        <v>12.34728940114208</v>
      </c>
      <c r="AF16" s="24">
        <f t="shared" si="6"/>
        <v>50.872498573503449</v>
      </c>
      <c r="AG16" s="35" t="s">
        <v>43</v>
      </c>
      <c r="AH16" s="35" t="s">
        <v>43</v>
      </c>
      <c r="AI16" t="e">
        <f t="shared" si="6"/>
        <v>#DIV/0!</v>
      </c>
      <c r="AJ16" s="2"/>
    </row>
    <row r="17" spans="11:36" ht="18" thickTop="1" thickBot="1">
      <c r="K17" s="2"/>
      <c r="L17" s="22" t="s">
        <v>34</v>
      </c>
      <c r="M17" s="30" t="s">
        <v>35</v>
      </c>
      <c r="N17" s="30" t="s">
        <v>36</v>
      </c>
      <c r="O17" s="30" t="s">
        <v>37</v>
      </c>
      <c r="P17" s="27"/>
      <c r="R17" s="27"/>
      <c r="S17" s="30" t="s">
        <v>55</v>
      </c>
      <c r="T17" s="32" t="s">
        <v>44</v>
      </c>
      <c r="U17" s="30" t="s">
        <v>43</v>
      </c>
      <c r="V17" s="30" t="s">
        <v>43</v>
      </c>
      <c r="W17" s="28"/>
      <c r="X17" s="29"/>
      <c r="Y17" s="32" t="s">
        <v>57</v>
      </c>
      <c r="Z17" s="32" t="s">
        <v>42</v>
      </c>
      <c r="AA17" s="32" t="s">
        <v>56</v>
      </c>
      <c r="AB17" s="37"/>
      <c r="AC17" s="37"/>
      <c r="AD17" s="37"/>
      <c r="AE17" s="32"/>
      <c r="AF17" s="32" t="s">
        <v>47</v>
      </c>
      <c r="AG17" s="30" t="s">
        <v>43</v>
      </c>
      <c r="AH17" s="30" t="s">
        <v>43</v>
      </c>
      <c r="AI17" s="28"/>
      <c r="AJ17" s="2"/>
    </row>
    <row r="18" spans="11:36" ht="26" thickTop="1" thickBot="1">
      <c r="K18" s="2"/>
      <c r="L18" s="11" t="s">
        <v>24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8"/>
      <c r="Y18" s="14" t="s">
        <v>23</v>
      </c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2"/>
    </row>
    <row r="19" spans="11:36" ht="23" thickTop="1" thickBot="1">
      <c r="K19" s="2"/>
      <c r="L19" s="13" t="s">
        <v>22</v>
      </c>
      <c r="M19" s="12" t="s">
        <v>32</v>
      </c>
      <c r="N19" s="12"/>
      <c r="O19" s="12"/>
      <c r="P19" s="12" t="s">
        <v>31</v>
      </c>
      <c r="Q19" s="12"/>
      <c r="R19" s="12"/>
      <c r="S19" s="12" t="s">
        <v>33</v>
      </c>
      <c r="T19" s="12"/>
      <c r="U19" s="12"/>
      <c r="V19" s="12"/>
      <c r="W19" s="12" t="s">
        <v>20</v>
      </c>
      <c r="X19" s="26"/>
      <c r="Y19" s="33" t="s">
        <v>32</v>
      </c>
      <c r="Z19" s="33"/>
      <c r="AA19" s="33"/>
      <c r="AB19" s="33" t="s">
        <v>31</v>
      </c>
      <c r="AC19" s="33"/>
      <c r="AD19" s="33"/>
      <c r="AE19" s="33" t="s">
        <v>33</v>
      </c>
      <c r="AF19" s="33"/>
      <c r="AG19" s="33"/>
      <c r="AH19" s="33"/>
      <c r="AI19" s="33" t="s">
        <v>20</v>
      </c>
      <c r="AJ19" s="2"/>
    </row>
    <row r="20" spans="11:36" ht="18" thickTop="1" thickBot="1">
      <c r="K20" s="2"/>
      <c r="L20" t="s">
        <v>13</v>
      </c>
      <c r="M20" s="3" t="s">
        <v>14</v>
      </c>
      <c r="N20" s="3" t="s">
        <v>15</v>
      </c>
      <c r="O20" s="3" t="s">
        <v>16</v>
      </c>
      <c r="P20" s="3" t="s">
        <v>17</v>
      </c>
      <c r="Q20" s="3" t="s">
        <v>19</v>
      </c>
      <c r="R20" s="3" t="s">
        <v>18</v>
      </c>
      <c r="S20" s="3" t="s">
        <v>25</v>
      </c>
      <c r="T20" s="3" t="s">
        <v>28</v>
      </c>
      <c r="U20" s="3" t="s">
        <v>26</v>
      </c>
      <c r="V20" s="3" t="s">
        <v>27</v>
      </c>
      <c r="W20" s="3" t="s">
        <v>20</v>
      </c>
      <c r="X20" s="21"/>
      <c r="Y20" s="3" t="s">
        <v>14</v>
      </c>
      <c r="Z20" s="3" t="s">
        <v>15</v>
      </c>
      <c r="AA20" s="3" t="s">
        <v>16</v>
      </c>
      <c r="AB20" s="3" t="s">
        <v>17</v>
      </c>
      <c r="AC20" s="3" t="s">
        <v>19</v>
      </c>
      <c r="AD20" s="3" t="s">
        <v>18</v>
      </c>
      <c r="AE20" s="3" t="s">
        <v>25</v>
      </c>
      <c r="AF20" s="3" t="s">
        <v>28</v>
      </c>
      <c r="AG20" s="3" t="s">
        <v>26</v>
      </c>
      <c r="AH20" s="3" t="s">
        <v>27</v>
      </c>
      <c r="AI20" s="3" t="s">
        <v>20</v>
      </c>
      <c r="AJ20" s="2"/>
    </row>
    <row r="21" spans="11:36" ht="18" thickTop="1" thickBot="1">
      <c r="K21" s="2"/>
      <c r="L21" s="7">
        <v>1</v>
      </c>
      <c r="M21" s="31">
        <v>0.55000000000000004</v>
      </c>
      <c r="N21" s="31">
        <v>-0.77</v>
      </c>
      <c r="O21" s="31">
        <v>0.2</v>
      </c>
      <c r="P21" s="3">
        <v>-7.95</v>
      </c>
      <c r="Q21" s="3">
        <v>8.82</v>
      </c>
      <c r="R21" s="3">
        <v>-22.02</v>
      </c>
      <c r="S21" t="s">
        <v>43</v>
      </c>
      <c r="T21" t="s">
        <v>43</v>
      </c>
      <c r="U21" s="24">
        <v>49</v>
      </c>
      <c r="V21" s="24">
        <v>424</v>
      </c>
      <c r="W21" s="24" t="s">
        <v>45</v>
      </c>
      <c r="X21" s="8"/>
      <c r="Y21" s="24">
        <v>0.82</v>
      </c>
      <c r="Z21" s="24">
        <v>2</v>
      </c>
      <c r="AA21" s="24">
        <v>0.81</v>
      </c>
      <c r="AB21" s="33">
        <v>-15.58</v>
      </c>
      <c r="AC21" s="33">
        <v>89.07</v>
      </c>
      <c r="AD21" s="33">
        <v>121.51</v>
      </c>
      <c r="AE21" t="s">
        <v>43</v>
      </c>
      <c r="AF21" t="s">
        <v>43</v>
      </c>
      <c r="AG21" s="24">
        <v>-2</v>
      </c>
      <c r="AH21" s="24">
        <v>580</v>
      </c>
      <c r="AI21" s="24" t="s">
        <v>46</v>
      </c>
      <c r="AJ21" s="2"/>
    </row>
    <row r="22" spans="11:36" ht="18" thickTop="1" thickBot="1">
      <c r="K22" s="2"/>
      <c r="L22" s="7">
        <v>2</v>
      </c>
      <c r="M22" s="31">
        <v>0.24</v>
      </c>
      <c r="N22" s="31">
        <v>-0.6</v>
      </c>
      <c r="O22" s="31">
        <v>0.73</v>
      </c>
      <c r="P22" s="3">
        <v>1.21</v>
      </c>
      <c r="Q22" s="3">
        <v>0.38</v>
      </c>
      <c r="R22" s="3">
        <v>3.75</v>
      </c>
      <c r="S22" t="s">
        <v>43</v>
      </c>
      <c r="T22" t="s">
        <v>43</v>
      </c>
      <c r="U22" s="24">
        <v>48</v>
      </c>
      <c r="V22" s="24">
        <v>427</v>
      </c>
      <c r="W22" s="24" t="s">
        <v>45</v>
      </c>
      <c r="X22" s="8"/>
      <c r="Y22" s="24">
        <v>0.79</v>
      </c>
      <c r="Z22" s="24">
        <v>-2</v>
      </c>
      <c r="AA22" s="24">
        <v>-0.56000000000000005</v>
      </c>
      <c r="AB22" s="33">
        <v>100.85</v>
      </c>
      <c r="AC22" s="33">
        <v>2.14</v>
      </c>
      <c r="AD22" s="33">
        <v>-94.77</v>
      </c>
      <c r="AE22" t="s">
        <v>43</v>
      </c>
      <c r="AF22" t="s">
        <v>43</v>
      </c>
      <c r="AG22" s="24">
        <v>-2</v>
      </c>
      <c r="AH22" s="24">
        <v>580</v>
      </c>
      <c r="AI22" s="24" t="s">
        <v>46</v>
      </c>
      <c r="AJ22" s="2"/>
    </row>
    <row r="23" spans="11:36" ht="18" thickTop="1" thickBot="1">
      <c r="K23" s="2"/>
      <c r="L23" s="7">
        <v>3</v>
      </c>
      <c r="M23" s="31">
        <v>0.38</v>
      </c>
      <c r="N23" s="31">
        <v>-0.78</v>
      </c>
      <c r="O23" s="31">
        <v>0.44</v>
      </c>
      <c r="P23" s="3">
        <v>-23.32</v>
      </c>
      <c r="Q23" s="3">
        <v>39.83</v>
      </c>
      <c r="R23" s="3">
        <v>10.75</v>
      </c>
      <c r="S23" t="s">
        <v>43</v>
      </c>
      <c r="T23" t="s">
        <v>43</v>
      </c>
      <c r="U23" s="24">
        <v>48</v>
      </c>
      <c r="V23" s="24">
        <v>427</v>
      </c>
      <c r="W23" s="24" t="s">
        <v>45</v>
      </c>
      <c r="X23" s="8"/>
      <c r="Y23" s="24">
        <v>0.99</v>
      </c>
      <c r="Z23" s="24">
        <v>-0.16</v>
      </c>
      <c r="AA23" s="24">
        <v>1.52</v>
      </c>
      <c r="AB23" s="33">
        <v>-59.36</v>
      </c>
      <c r="AC23" s="33">
        <v>109.11</v>
      </c>
      <c r="AD23" s="33">
        <v>-88.66</v>
      </c>
      <c r="AE23" t="s">
        <v>43</v>
      </c>
      <c r="AF23" t="s">
        <v>43</v>
      </c>
      <c r="AG23" s="24">
        <v>-3</v>
      </c>
      <c r="AH23" s="24">
        <v>586</v>
      </c>
      <c r="AI23" s="24" t="s">
        <v>46</v>
      </c>
      <c r="AJ23" s="2"/>
    </row>
    <row r="24" spans="11:36" ht="18" thickTop="1" thickBot="1">
      <c r="K24" s="2"/>
      <c r="L24" s="7">
        <v>4</v>
      </c>
      <c r="M24" s="31">
        <v>0.51</v>
      </c>
      <c r="N24" s="31">
        <v>-0.86</v>
      </c>
      <c r="O24" s="31">
        <v>-7.0000000000000007E-2</v>
      </c>
      <c r="P24" s="3">
        <v>0.18</v>
      </c>
      <c r="Q24" s="3">
        <v>-1.1200000000000001</v>
      </c>
      <c r="R24" s="3">
        <v>-0.41</v>
      </c>
      <c r="S24" t="s">
        <v>43</v>
      </c>
      <c r="T24" t="s">
        <v>43</v>
      </c>
      <c r="U24" s="24">
        <v>49</v>
      </c>
      <c r="V24" s="24">
        <v>425</v>
      </c>
      <c r="W24" s="24" t="s">
        <v>45</v>
      </c>
      <c r="X24" s="8"/>
      <c r="Y24" s="24">
        <v>0.83</v>
      </c>
      <c r="Z24" s="24">
        <v>-0.08</v>
      </c>
      <c r="AA24" s="24">
        <v>1.77</v>
      </c>
      <c r="AB24" s="33">
        <v>17.190000000000001</v>
      </c>
      <c r="AC24" s="33">
        <v>171.25</v>
      </c>
      <c r="AD24" s="33">
        <v>-105.68</v>
      </c>
      <c r="AE24" t="s">
        <v>43</v>
      </c>
      <c r="AF24" t="s">
        <v>43</v>
      </c>
      <c r="AG24" s="24">
        <v>-4</v>
      </c>
      <c r="AH24" s="24">
        <v>589</v>
      </c>
      <c r="AI24" s="24" t="s">
        <v>46</v>
      </c>
      <c r="AJ24" s="2"/>
    </row>
    <row r="25" spans="11:36" ht="18" thickTop="1" thickBot="1">
      <c r="K25" s="2"/>
      <c r="L25" s="7">
        <v>5</v>
      </c>
      <c r="M25" s="31">
        <v>0.19</v>
      </c>
      <c r="N25" s="31">
        <v>-0.62</v>
      </c>
      <c r="O25" s="31">
        <v>0.72</v>
      </c>
      <c r="P25" s="3">
        <v>1.0900000000000001</v>
      </c>
      <c r="Q25" s="3">
        <v>0.7</v>
      </c>
      <c r="R25" s="3">
        <v>3.43</v>
      </c>
      <c r="S25" t="s">
        <v>43</v>
      </c>
      <c r="T25" t="s">
        <v>43</v>
      </c>
      <c r="U25" s="24">
        <v>48</v>
      </c>
      <c r="V25" s="24">
        <v>427</v>
      </c>
      <c r="W25" s="24" t="s">
        <v>45</v>
      </c>
      <c r="X25" s="8"/>
      <c r="Y25" s="24">
        <v>0.94</v>
      </c>
      <c r="Z25" s="24">
        <v>-2</v>
      </c>
      <c r="AA25" s="24">
        <v>0.1</v>
      </c>
      <c r="AB25" s="33">
        <v>191.54</v>
      </c>
      <c r="AC25" s="33">
        <v>-71.08</v>
      </c>
      <c r="AD25" s="33">
        <v>-167.71</v>
      </c>
      <c r="AE25" t="s">
        <v>43</v>
      </c>
      <c r="AF25" t="s">
        <v>43</v>
      </c>
      <c r="AG25" s="24">
        <v>-2</v>
      </c>
      <c r="AH25" s="24">
        <v>580</v>
      </c>
      <c r="AI25" s="24" t="s">
        <v>46</v>
      </c>
      <c r="AJ25" s="2"/>
    </row>
    <row r="26" spans="11:36" ht="18" thickTop="1" thickBot="1">
      <c r="K26" s="2"/>
      <c r="L26" s="7">
        <v>6</v>
      </c>
      <c r="M26" s="31">
        <v>0.14000000000000001</v>
      </c>
      <c r="N26" s="31">
        <v>-0.77</v>
      </c>
      <c r="O26" s="31">
        <v>0.56999999999999995</v>
      </c>
      <c r="P26" s="3">
        <v>1.22</v>
      </c>
      <c r="Q26" s="3">
        <v>0.59</v>
      </c>
      <c r="R26" s="3">
        <v>3.09</v>
      </c>
      <c r="S26" t="s">
        <v>43</v>
      </c>
      <c r="T26" t="s">
        <v>43</v>
      </c>
      <c r="U26" s="24">
        <v>44</v>
      </c>
      <c r="V26" s="24">
        <v>436</v>
      </c>
      <c r="W26" s="24" t="s">
        <v>45</v>
      </c>
      <c r="X26" s="8"/>
      <c r="Y26" s="24">
        <v>-0.49</v>
      </c>
      <c r="Z26" s="24">
        <v>2</v>
      </c>
      <c r="AA26" s="24">
        <v>-0.14000000000000001</v>
      </c>
      <c r="AB26" s="33">
        <v>-24.25</v>
      </c>
      <c r="AC26" s="33">
        <v>16.53</v>
      </c>
      <c r="AD26" s="33">
        <v>155.72999999999999</v>
      </c>
      <c r="AE26" t="s">
        <v>43</v>
      </c>
      <c r="AF26" t="s">
        <v>43</v>
      </c>
      <c r="AG26" s="24">
        <v>0</v>
      </c>
      <c r="AH26" s="24">
        <v>573</v>
      </c>
      <c r="AI26" s="24" t="s">
        <v>46</v>
      </c>
      <c r="AJ26" s="2"/>
    </row>
    <row r="27" spans="11:36" ht="18" thickTop="1" thickBot="1">
      <c r="K27" s="2"/>
      <c r="L27" s="7">
        <v>7</v>
      </c>
      <c r="M27" s="31">
        <v>0.15</v>
      </c>
      <c r="N27" s="31">
        <v>-0.86</v>
      </c>
      <c r="O27" s="31">
        <v>0.4</v>
      </c>
      <c r="P27" s="3">
        <v>-3.56</v>
      </c>
      <c r="Q27" s="3">
        <v>0.92</v>
      </c>
      <c r="R27" s="3">
        <v>0.84</v>
      </c>
      <c r="S27" t="s">
        <v>43</v>
      </c>
      <c r="T27" t="s">
        <v>43</v>
      </c>
      <c r="U27" s="24">
        <v>67</v>
      </c>
      <c r="V27" s="24">
        <v>389</v>
      </c>
      <c r="W27" s="24" t="s">
        <v>45</v>
      </c>
      <c r="X27" s="8"/>
      <c r="Y27" s="24">
        <v>-0.31</v>
      </c>
      <c r="Z27" s="24">
        <v>-1.1499999999999999</v>
      </c>
      <c r="AA27" s="24">
        <v>1.9</v>
      </c>
      <c r="AB27" s="33">
        <v>117.92</v>
      </c>
      <c r="AC27" s="33">
        <v>-61.76</v>
      </c>
      <c r="AD27" s="33">
        <v>110.14</v>
      </c>
      <c r="AE27" t="s">
        <v>43</v>
      </c>
      <c r="AF27" t="s">
        <v>43</v>
      </c>
      <c r="AG27" s="24">
        <v>4</v>
      </c>
      <c r="AH27" s="24">
        <v>554</v>
      </c>
      <c r="AI27" s="24" t="s">
        <v>46</v>
      </c>
      <c r="AJ27" s="2"/>
    </row>
    <row r="28" spans="11:36" ht="18" thickTop="1" thickBot="1">
      <c r="K28" s="2"/>
      <c r="L28" s="7">
        <v>8</v>
      </c>
      <c r="M28" s="31">
        <v>0.37</v>
      </c>
      <c r="N28" s="31">
        <v>-0.38</v>
      </c>
      <c r="O28" s="31">
        <v>0.82</v>
      </c>
      <c r="P28" s="3">
        <v>-33.43</v>
      </c>
      <c r="Q28" s="3">
        <v>39.770000000000003</v>
      </c>
      <c r="R28" s="3">
        <v>10.59</v>
      </c>
      <c r="S28" t="s">
        <v>43</v>
      </c>
      <c r="T28" t="s">
        <v>43</v>
      </c>
      <c r="U28" s="24">
        <v>70</v>
      </c>
      <c r="V28" s="24">
        <v>383</v>
      </c>
      <c r="W28" s="24" t="s">
        <v>45</v>
      </c>
      <c r="X28" s="8"/>
      <c r="Y28" s="24">
        <v>0.09</v>
      </c>
      <c r="Z28" s="24">
        <v>-2</v>
      </c>
      <c r="AA28" s="24">
        <v>-0.19</v>
      </c>
      <c r="AB28" s="33">
        <v>122.54</v>
      </c>
      <c r="AC28" s="33">
        <v>-46.36</v>
      </c>
      <c r="AD28" s="33">
        <v>-56.09</v>
      </c>
      <c r="AE28" t="s">
        <v>43</v>
      </c>
      <c r="AF28" t="s">
        <v>43</v>
      </c>
      <c r="AG28" s="24">
        <v>4</v>
      </c>
      <c r="AH28" s="24">
        <v>553</v>
      </c>
      <c r="AI28" s="24" t="s">
        <v>46</v>
      </c>
      <c r="AJ28" s="2"/>
    </row>
    <row r="29" spans="11:36" ht="18" thickTop="1" thickBot="1">
      <c r="K29" s="2"/>
      <c r="L29" s="7">
        <v>9</v>
      </c>
      <c r="M29" s="31">
        <v>0.22</v>
      </c>
      <c r="N29" s="31">
        <v>-0.59</v>
      </c>
      <c r="O29" s="31">
        <v>0.75</v>
      </c>
      <c r="P29" s="3">
        <v>-32.89</v>
      </c>
      <c r="Q29" s="3">
        <v>38.33</v>
      </c>
      <c r="R29" s="3">
        <v>9.9</v>
      </c>
      <c r="S29" t="s">
        <v>43</v>
      </c>
      <c r="T29" t="s">
        <v>43</v>
      </c>
      <c r="U29" s="24">
        <v>55</v>
      </c>
      <c r="V29" s="24">
        <v>411</v>
      </c>
      <c r="W29" s="24" t="s">
        <v>45</v>
      </c>
      <c r="X29" s="8"/>
      <c r="Y29" s="24">
        <v>0.73</v>
      </c>
      <c r="Z29" s="24">
        <v>1.48</v>
      </c>
      <c r="AA29" s="24">
        <v>-0.38</v>
      </c>
      <c r="AB29" s="33">
        <v>-138.13</v>
      </c>
      <c r="AC29" s="33">
        <v>131.43</v>
      </c>
      <c r="AD29" s="33">
        <v>-16.84</v>
      </c>
      <c r="AE29" t="s">
        <v>43</v>
      </c>
      <c r="AF29" t="s">
        <v>43</v>
      </c>
      <c r="AG29" s="24">
        <v>0</v>
      </c>
      <c r="AH29" s="24">
        <v>569</v>
      </c>
      <c r="AI29" s="24" t="s">
        <v>46</v>
      </c>
      <c r="AJ29" s="2"/>
    </row>
    <row r="30" spans="11:36" ht="18" thickTop="1" thickBot="1">
      <c r="K30" s="2"/>
      <c r="L30" s="7">
        <v>10</v>
      </c>
      <c r="M30" s="31">
        <v>0.28000000000000003</v>
      </c>
      <c r="N30" s="31">
        <v>-0.31</v>
      </c>
      <c r="O30" s="31">
        <v>0.91</v>
      </c>
      <c r="P30" s="3">
        <v>-32.71</v>
      </c>
      <c r="Q30" s="3">
        <v>38.5</v>
      </c>
      <c r="R30" s="3">
        <v>9.98</v>
      </c>
      <c r="S30" t="s">
        <v>43</v>
      </c>
      <c r="T30" t="s">
        <v>43</v>
      </c>
      <c r="U30" s="24">
        <v>50</v>
      </c>
      <c r="V30" s="24">
        <v>423</v>
      </c>
      <c r="W30" s="24" t="s">
        <v>45</v>
      </c>
      <c r="X30" s="8"/>
      <c r="Y30" s="24">
        <v>0.56999999999999995</v>
      </c>
      <c r="Z30" s="24">
        <v>-2</v>
      </c>
      <c r="AA30" s="24">
        <v>2</v>
      </c>
      <c r="AB30" s="33">
        <v>144.84</v>
      </c>
      <c r="AC30" s="33">
        <v>-211.02</v>
      </c>
      <c r="AD30" s="33">
        <v>-82.59</v>
      </c>
      <c r="AE30" t="s">
        <v>43</v>
      </c>
      <c r="AF30" t="s">
        <v>43</v>
      </c>
      <c r="AG30" s="24">
        <v>-3</v>
      </c>
      <c r="AH30" s="24">
        <v>584</v>
      </c>
      <c r="AI30" s="24" t="s">
        <v>46</v>
      </c>
      <c r="AJ30" s="2"/>
    </row>
    <row r="31" spans="11:36" ht="18" thickTop="1" thickBot="1">
      <c r="K31" s="2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36"/>
      <c r="Z31" s="36"/>
      <c r="AA31" s="36"/>
      <c r="AB31" s="8"/>
      <c r="AC31" s="8"/>
      <c r="AD31" s="8"/>
      <c r="AE31" s="8"/>
      <c r="AF31" s="8"/>
      <c r="AG31" s="8"/>
      <c r="AH31" s="8"/>
      <c r="AI31" s="8"/>
      <c r="AJ31" s="2"/>
    </row>
    <row r="32" spans="11:36" ht="18" thickTop="1" thickBot="1">
      <c r="K32" s="2"/>
      <c r="L32" s="22" t="s">
        <v>29</v>
      </c>
      <c r="M32" s="24">
        <f>AVERAGE(M21:M30)</f>
        <v>0.30300000000000005</v>
      </c>
      <c r="N32" s="24">
        <f t="shared" ref="N32:O32" si="7">AVERAGE(N21:N30)</f>
        <v>-0.65400000000000003</v>
      </c>
      <c r="O32" s="24">
        <f t="shared" si="7"/>
        <v>0.54699999999999993</v>
      </c>
      <c r="P32" s="3">
        <f t="shared" ref="P32:R32" si="8">AVERAGE(P21:P30)</f>
        <v>-13.016</v>
      </c>
      <c r="Q32" s="3">
        <f t="shared" si="8"/>
        <v>16.672000000000004</v>
      </c>
      <c r="R32" s="3">
        <f t="shared" si="8"/>
        <v>2.99</v>
      </c>
      <c r="S32" t="s">
        <v>43</v>
      </c>
      <c r="T32" t="s">
        <v>43</v>
      </c>
      <c r="U32" s="24">
        <f t="shared" ref="U32:V32" si="9">AVERAGE(U21:U30)</f>
        <v>52.8</v>
      </c>
      <c r="V32" s="24">
        <f t="shared" si="9"/>
        <v>417.2</v>
      </c>
      <c r="X32" s="8"/>
      <c r="Y32" s="24">
        <f>AVERAGE(Y21:Y30)</f>
        <v>0.49599999999999989</v>
      </c>
      <c r="Z32" s="24">
        <f>AVERAGE(Z21:Z30)</f>
        <v>-0.39100000000000001</v>
      </c>
      <c r="AA32" s="24">
        <f t="shared" ref="AA32:AD32" si="10">AVERAGE(AA21:AA30)</f>
        <v>0.68300000000000005</v>
      </c>
      <c r="AB32" s="3">
        <f t="shared" si="10"/>
        <v>45.756000000000007</v>
      </c>
      <c r="AC32" s="3">
        <f t="shared" si="10"/>
        <v>12.930999999999997</v>
      </c>
      <c r="AD32" s="3">
        <f t="shared" si="10"/>
        <v>-22.496000000000002</v>
      </c>
      <c r="AE32" t="s">
        <v>43</v>
      </c>
      <c r="AF32" t="s">
        <v>43</v>
      </c>
      <c r="AG32" s="24">
        <f t="shared" ref="AG32:AH32" si="11">AVERAGE(AG21:AG30)</f>
        <v>-0.8</v>
      </c>
      <c r="AH32" s="24">
        <f t="shared" si="11"/>
        <v>574.79999999999995</v>
      </c>
      <c r="AJ32" s="2"/>
    </row>
    <row r="33" spans="11:36" ht="18" thickTop="1" thickBot="1">
      <c r="K33" s="2"/>
      <c r="L33" s="22" t="s">
        <v>30</v>
      </c>
      <c r="M33" s="24">
        <f>STDEV(M21:M30)</f>
        <v>0.14468740250776652</v>
      </c>
      <c r="N33" s="24">
        <f t="shared" ref="N33:O33" si="12">STDEV(N21:N30)</f>
        <v>0.19126479608705355</v>
      </c>
      <c r="O33" s="24">
        <f t="shared" si="12"/>
        <v>0.30652351731419691</v>
      </c>
      <c r="P33" s="3">
        <f t="shared" ref="P33:R33" si="13">STDEV(P21:P30)</f>
        <v>15.631058967467446</v>
      </c>
      <c r="Q33" s="3">
        <f t="shared" si="13"/>
        <v>19.495984087897575</v>
      </c>
      <c r="R33" s="3">
        <f t="shared" si="13"/>
        <v>9.7584698254046636</v>
      </c>
      <c r="S33" t="s">
        <v>43</v>
      </c>
      <c r="T33" t="s">
        <v>43</v>
      </c>
      <c r="U33" s="24">
        <f t="shared" ref="U33:V33" si="14">STDEV(U21:U30)</f>
        <v>8.7279881861616673</v>
      </c>
      <c r="V33" s="24">
        <f t="shared" si="14"/>
        <v>17.59292787204879</v>
      </c>
      <c r="X33" s="8"/>
      <c r="Y33" s="24">
        <f t="shared" ref="Y33:AD33" si="15">STDEV(Y21:Y30)</f>
        <v>0.5365569245973193</v>
      </c>
      <c r="Z33" s="24">
        <f t="shared" si="15"/>
        <v>1.7001990079595586</v>
      </c>
      <c r="AA33" s="24">
        <f t="shared" si="15"/>
        <v>1.0310841112365394</v>
      </c>
      <c r="AB33" s="3">
        <f t="shared" si="15"/>
        <v>105.17275937977264</v>
      </c>
      <c r="AC33" s="3">
        <f t="shared" si="15"/>
        <v>115.75353668223033</v>
      </c>
      <c r="AD33" s="3">
        <f t="shared" si="15"/>
        <v>111.79061242638697</v>
      </c>
      <c r="AE33" t="s">
        <v>43</v>
      </c>
      <c r="AF33" t="s">
        <v>43</v>
      </c>
      <c r="AG33" s="24">
        <f t="shared" ref="AG33:AH33" si="16">STDEV(AG21:AG30)</f>
        <v>2.8205594401741569</v>
      </c>
      <c r="AH33" s="24">
        <f t="shared" si="16"/>
        <v>12.638565319423456</v>
      </c>
      <c r="AJ33" s="2"/>
    </row>
    <row r="34" spans="11:36" ht="18" thickTop="1" thickBot="1">
      <c r="K34" s="2"/>
      <c r="L34" s="22" t="s">
        <v>34</v>
      </c>
      <c r="M34" s="30" t="s">
        <v>48</v>
      </c>
      <c r="N34" s="30" t="s">
        <v>49</v>
      </c>
      <c r="O34" s="30" t="s">
        <v>50</v>
      </c>
      <c r="P34" s="27"/>
      <c r="Q34" s="27"/>
      <c r="R34" s="27"/>
      <c r="S34" s="34" t="s">
        <v>43</v>
      </c>
      <c r="T34" s="34" t="s">
        <v>43</v>
      </c>
      <c r="U34" s="30" t="s">
        <v>38</v>
      </c>
      <c r="V34" s="30" t="s">
        <v>39</v>
      </c>
      <c r="W34" s="27"/>
      <c r="X34" s="29"/>
      <c r="Y34" s="32" t="s">
        <v>51</v>
      </c>
      <c r="Z34" s="32" t="s">
        <v>52</v>
      </c>
      <c r="AA34" s="32" t="s">
        <v>53</v>
      </c>
      <c r="AB34" s="28"/>
      <c r="AC34" s="28"/>
      <c r="AD34" s="28"/>
      <c r="AE34" s="28" t="s">
        <v>43</v>
      </c>
      <c r="AF34" s="28" t="s">
        <v>43</v>
      </c>
      <c r="AG34" s="30" t="s">
        <v>40</v>
      </c>
      <c r="AH34" s="30" t="s">
        <v>41</v>
      </c>
      <c r="AI34" s="28"/>
      <c r="AJ34" s="2"/>
    </row>
    <row r="35" spans="11:36" ht="17" thickTop="1"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2019-02-18T11:15:24Z</dcterms:created>
  <dcterms:modified xsi:type="dcterms:W3CDTF">2019-04-03T14:54:12Z</dcterms:modified>
</cp:coreProperties>
</file>