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B5D324E5-879D-41D3-BED9-D256CBBAD85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uide_type" sheetId="9" r:id="rId1"/>
    <sheet name="guide_chapter" sheetId="10" r:id="rId2"/>
    <sheet name="guide_lesson" sheetId="11" r:id="rId3"/>
    <sheet name="guide_display" sheetId="13" r:id="rId4"/>
    <sheet name="guide_step" sheetId="12" r:id="rId5"/>
    <sheet name="棋子棋盘对应" sheetId="14" r:id="rId6"/>
    <sheet name="杀法类型" sheetId="1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91" i="12" l="1"/>
  <c r="O87" i="12"/>
  <c r="O88" i="12" s="1"/>
  <c r="O89" i="12" s="1"/>
  <c r="O90" i="12" s="1"/>
  <c r="O91" i="12" s="1"/>
  <c r="S85" i="12" l="1"/>
  <c r="S88" i="12" s="1"/>
  <c r="S90" i="12" s="1"/>
  <c r="O85" i="12"/>
  <c r="O86" i="12" s="1"/>
  <c r="C87" i="12"/>
  <c r="C88" i="12" s="1"/>
  <c r="C89" i="12" s="1"/>
  <c r="C90" i="12" s="1"/>
  <c r="C91" i="12" s="1"/>
  <c r="E21" i="13"/>
  <c r="C47" i="12" l="1"/>
  <c r="C48" i="12" s="1"/>
  <c r="C49" i="12" s="1"/>
  <c r="C50" i="12" s="1"/>
  <c r="C81" i="12"/>
  <c r="C82" i="12" s="1"/>
  <c r="C83" i="12" s="1"/>
  <c r="C84" i="12" s="1"/>
  <c r="C76" i="12"/>
  <c r="C77" i="12" s="1"/>
  <c r="C78" i="12" s="1"/>
  <c r="C79" i="12" s="1"/>
  <c r="C71" i="12"/>
  <c r="C72" i="12" s="1"/>
  <c r="C73" i="12" s="1"/>
  <c r="C74" i="12" s="1"/>
  <c r="C64" i="12"/>
  <c r="C65" i="12" s="1"/>
  <c r="C66" i="12" s="1"/>
  <c r="C57" i="12"/>
  <c r="C58" i="12" s="1"/>
  <c r="C59" i="12" s="1"/>
  <c r="C60" i="12" s="1"/>
  <c r="C61" i="12" s="1"/>
  <c r="C62" i="12" s="1"/>
  <c r="C67" i="12" l="1"/>
  <c r="C68" i="12" s="1"/>
  <c r="C69" i="12" s="1"/>
  <c r="J12" i="10"/>
  <c r="J23" i="10" l="1"/>
  <c r="J22" i="10"/>
  <c r="J21" i="10"/>
  <c r="J20" i="10"/>
  <c r="J19" i="10"/>
  <c r="J18" i="10"/>
  <c r="J17" i="10"/>
  <c r="J16" i="10"/>
  <c r="J15" i="10"/>
  <c r="J14" i="10"/>
  <c r="J13" i="10"/>
  <c r="J11" i="10"/>
  <c r="J10" i="10"/>
  <c r="J9" i="10"/>
  <c r="J8" i="10"/>
  <c r="J7" i="10"/>
  <c r="J6" i="10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E7" i="13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6" i="10"/>
  <c r="I6" i="10" s="1"/>
  <c r="D6" i="11"/>
  <c r="C41" i="12"/>
  <c r="C42" i="12" s="1"/>
  <c r="C43" i="12" s="1"/>
  <c r="C44" i="12" s="1"/>
  <c r="C45" i="12" s="1"/>
  <c r="C37" i="12"/>
  <c r="C38" i="12" s="1"/>
  <c r="C39" i="12" s="1"/>
  <c r="C32" i="12"/>
  <c r="C33" i="12" s="1"/>
  <c r="C34" i="12" s="1"/>
  <c r="C35" i="12" s="1"/>
  <c r="E64" i="13"/>
  <c r="E57" i="13"/>
  <c r="E58" i="13" s="1"/>
  <c r="E59" i="13" s="1"/>
  <c r="E60" i="13" s="1"/>
  <c r="E61" i="13" s="1"/>
  <c r="E62" i="13" s="1"/>
  <c r="E63" i="13" s="1"/>
  <c r="E50" i="13"/>
  <c r="E51" i="13" s="1"/>
  <c r="E52" i="13" s="1"/>
  <c r="E53" i="13" s="1"/>
  <c r="E54" i="13" s="1"/>
  <c r="E55" i="13" s="1"/>
  <c r="E56" i="13" s="1"/>
  <c r="E43" i="13"/>
  <c r="E44" i="13" s="1"/>
  <c r="E45" i="13" s="1"/>
  <c r="E46" i="13" s="1"/>
  <c r="E47" i="13" s="1"/>
  <c r="E48" i="13" s="1"/>
  <c r="E49" i="13" s="1"/>
  <c r="E36" i="13"/>
  <c r="E37" i="13" s="1"/>
  <c r="E38" i="13" s="1"/>
  <c r="E39" i="13" s="1"/>
  <c r="E40" i="13" s="1"/>
  <c r="E41" i="13" s="1"/>
  <c r="E42" i="13" s="1"/>
  <c r="E29" i="13"/>
  <c r="E30" i="13" s="1"/>
  <c r="E31" i="13" s="1"/>
  <c r="E32" i="13" s="1"/>
  <c r="E33" i="13" s="1"/>
  <c r="E34" i="13" s="1"/>
  <c r="E35" i="13" s="1"/>
  <c r="C25" i="12"/>
  <c r="C26" i="12" s="1"/>
  <c r="C27" i="12" s="1"/>
  <c r="C28" i="12" s="1"/>
  <c r="C29" i="12" s="1"/>
  <c r="C30" i="12" s="1"/>
  <c r="B16" i="11"/>
  <c r="B17" i="11" s="1"/>
  <c r="C15" i="12" l="1"/>
  <c r="C16" i="12" s="1"/>
  <c r="C17" i="12" s="1"/>
  <c r="C18" i="12" s="1"/>
  <c r="B12" i="12" l="1"/>
  <c r="B13" i="12" s="1"/>
  <c r="C12" i="12"/>
  <c r="C13" i="12" s="1"/>
  <c r="B7" i="11" l="1"/>
  <c r="B10" i="11"/>
  <c r="B11" i="11" s="1"/>
  <c r="B12" i="11" s="1"/>
  <c r="B13" i="11" s="1"/>
  <c r="B14" i="11" s="1"/>
  <c r="B15" i="11" s="1"/>
  <c r="B19" i="10"/>
  <c r="B15" i="10"/>
  <c r="B10" i="10"/>
  <c r="B6" i="10"/>
  <c r="B7" i="10" s="1"/>
  <c r="B77" i="11"/>
  <c r="C76" i="11"/>
  <c r="B75" i="11"/>
  <c r="B76" i="11" s="1"/>
  <c r="C74" i="11"/>
  <c r="B73" i="11"/>
  <c r="B74" i="11" s="1"/>
  <c r="B69" i="11"/>
  <c r="B70" i="11" s="1"/>
  <c r="B66" i="11"/>
  <c r="B67" i="11" s="1"/>
  <c r="B68" i="11" s="1"/>
  <c r="B64" i="11"/>
  <c r="B65" i="11" s="1"/>
  <c r="B62" i="11"/>
  <c r="B63" i="11" s="1"/>
  <c r="B61" i="11"/>
  <c r="B59" i="11"/>
  <c r="B53" i="11"/>
  <c r="B54" i="11" s="1"/>
  <c r="B55" i="11" s="1"/>
  <c r="B56" i="11" s="1"/>
  <c r="B57" i="11" s="1"/>
  <c r="B49" i="11"/>
  <c r="B50" i="11" s="1"/>
  <c r="B51" i="11" s="1"/>
  <c r="B19" i="11"/>
  <c r="B20" i="11" s="1"/>
  <c r="B22" i="11"/>
  <c r="B23" i="11" s="1"/>
  <c r="B25" i="11"/>
  <c r="B26" i="11" s="1"/>
  <c r="B27" i="11" s="1"/>
  <c r="B28" i="11" s="1"/>
  <c r="B29" i="11" s="1"/>
  <c r="B31" i="11"/>
  <c r="B32" i="11" s="1"/>
  <c r="B33" i="11" s="1"/>
  <c r="B34" i="11" s="1"/>
  <c r="B35" i="11" s="1"/>
  <c r="B36" i="11" s="1"/>
  <c r="B37" i="11" s="1"/>
  <c r="B39" i="11"/>
  <c r="B40" i="11" s="1"/>
  <c r="B41" i="11" s="1"/>
  <c r="B42" i="11" s="1"/>
  <c r="B43" i="11" s="1"/>
  <c r="B44" i="11" s="1"/>
  <c r="B45" i="11" s="1"/>
  <c r="B46" i="11" s="1"/>
  <c r="B47" i="11" s="1"/>
  <c r="B8" i="10" l="1"/>
  <c r="H16" i="11"/>
  <c r="B11" i="10"/>
  <c r="I11" i="10" s="1"/>
  <c r="I10" i="10"/>
  <c r="B16" i="10"/>
  <c r="B20" i="10"/>
  <c r="I20" i="10" s="1"/>
  <c r="I19" i="10"/>
  <c r="B71" i="11"/>
  <c r="B72" i="11" s="1"/>
  <c r="E9" i="13"/>
  <c r="O19" i="12" s="1"/>
  <c r="O20" i="12" s="1"/>
  <c r="O21" i="12" s="1"/>
  <c r="O22" i="12" s="1"/>
  <c r="O23" i="12" s="1"/>
  <c r="H8" i="11"/>
  <c r="H7" i="11"/>
  <c r="H6" i="11"/>
  <c r="B9" i="10"/>
  <c r="H25" i="11" s="1"/>
  <c r="I8" i="10"/>
  <c r="H18" i="11"/>
  <c r="H19" i="11"/>
  <c r="H20" i="11"/>
  <c r="I15" i="10"/>
  <c r="B8" i="11"/>
  <c r="E6" i="13"/>
  <c r="O6" i="12" s="1"/>
  <c r="O7" i="12" s="1"/>
  <c r="O8" i="12" s="1"/>
  <c r="O9" i="12" s="1"/>
  <c r="O10" i="12" s="1"/>
  <c r="O11" i="12"/>
  <c r="O12" i="12" s="1"/>
  <c r="O13" i="12" s="1"/>
  <c r="B21" i="10"/>
  <c r="B17" i="10"/>
  <c r="B12" i="10"/>
  <c r="H31" i="11"/>
  <c r="H34" i="11"/>
  <c r="H27" i="11"/>
  <c r="H36" i="11" l="1"/>
  <c r="H26" i="11"/>
  <c r="H21" i="11"/>
  <c r="H35" i="11"/>
  <c r="H33" i="11"/>
  <c r="H37" i="11"/>
  <c r="H32" i="11"/>
  <c r="H29" i="11"/>
  <c r="H30" i="11"/>
  <c r="H22" i="11"/>
  <c r="H44" i="11"/>
  <c r="I16" i="10"/>
  <c r="H28" i="11"/>
  <c r="H24" i="11"/>
  <c r="I17" i="10"/>
  <c r="H42" i="11"/>
  <c r="H47" i="11"/>
  <c r="I21" i="10"/>
  <c r="E8" i="13"/>
  <c r="O14" i="12" s="1"/>
  <c r="O15" i="12" s="1"/>
  <c r="O16" i="12" s="1"/>
  <c r="O17" i="12" s="1"/>
  <c r="O18" i="12" s="1"/>
  <c r="E10" i="13"/>
  <c r="E22" i="13"/>
  <c r="E23" i="13" s="1"/>
  <c r="E24" i="13" s="1"/>
  <c r="E25" i="13" s="1"/>
  <c r="E26" i="13" s="1"/>
  <c r="E27" i="13" s="1"/>
  <c r="E28" i="13" s="1"/>
  <c r="E15" i="13"/>
  <c r="I7" i="10"/>
  <c r="H9" i="11"/>
  <c r="H10" i="11"/>
  <c r="H11" i="11"/>
  <c r="H12" i="11"/>
  <c r="H13" i="11"/>
  <c r="H14" i="11"/>
  <c r="H15" i="11"/>
  <c r="H17" i="11"/>
  <c r="H43" i="11"/>
  <c r="B22" i="10"/>
  <c r="B18" i="10"/>
  <c r="B13" i="10"/>
  <c r="E16" i="13" l="1"/>
  <c r="O51" i="12"/>
  <c r="O52" i="12" s="1"/>
  <c r="O53" i="12" s="1"/>
  <c r="O54" i="12" s="1"/>
  <c r="O55" i="12" s="1"/>
  <c r="I12" i="10"/>
  <c r="H46" i="11"/>
  <c r="H41" i="11"/>
  <c r="H45" i="11"/>
  <c r="H40" i="11"/>
  <c r="I9" i="10"/>
  <c r="H23" i="11"/>
  <c r="H39" i="11"/>
  <c r="H38" i="11"/>
  <c r="I22" i="10"/>
  <c r="I18" i="10"/>
  <c r="O24" i="12"/>
  <c r="O25" i="12" s="1"/>
  <c r="O26" i="12" s="1"/>
  <c r="O27" i="12" s="1"/>
  <c r="O28" i="12" s="1"/>
  <c r="O29" i="12" s="1"/>
  <c r="O30" i="12" s="1"/>
  <c r="E11" i="13"/>
  <c r="B14" i="10"/>
  <c r="H74" i="11" s="1"/>
  <c r="I13" i="10"/>
  <c r="B23" i="10"/>
  <c r="H70" i="11"/>
  <c r="H49" i="11"/>
  <c r="H73" i="11"/>
  <c r="H62" i="11"/>
  <c r="H72" i="11"/>
  <c r="H67" i="11"/>
  <c r="H48" i="11"/>
  <c r="H63" i="11"/>
  <c r="H58" i="11"/>
  <c r="H50" i="11"/>
  <c r="H51" i="11"/>
  <c r="H71" i="11"/>
  <c r="E17" i="13" l="1"/>
  <c r="O56" i="12"/>
  <c r="O57" i="12" s="1"/>
  <c r="O58" i="12" s="1"/>
  <c r="O59" i="12" s="1"/>
  <c r="O60" i="12" s="1"/>
  <c r="O61" i="12" s="1"/>
  <c r="O62" i="12" s="1"/>
  <c r="H76" i="11"/>
  <c r="H65" i="11"/>
  <c r="H75" i="11"/>
  <c r="H60" i="11"/>
  <c r="H59" i="11"/>
  <c r="H52" i="11"/>
  <c r="H69" i="11"/>
  <c r="H56" i="11"/>
  <c r="H64" i="11"/>
  <c r="H66" i="11"/>
  <c r="H68" i="11"/>
  <c r="H61" i="11"/>
  <c r="O31" i="12"/>
  <c r="O32" i="12" s="1"/>
  <c r="O33" i="12" s="1"/>
  <c r="O34" i="12" s="1"/>
  <c r="O35" i="12" s="1"/>
  <c r="E12" i="13"/>
  <c r="E18" i="13" l="1"/>
  <c r="O63" i="12"/>
  <c r="O64" i="12" s="1"/>
  <c r="O65" i="12" s="1"/>
  <c r="O66" i="12" s="1"/>
  <c r="O67" i="12" s="1"/>
  <c r="O68" i="12" s="1"/>
  <c r="O69" i="12" s="1"/>
  <c r="I14" i="10"/>
  <c r="H54" i="11"/>
  <c r="H53" i="11"/>
  <c r="I23" i="10"/>
  <c r="H77" i="11"/>
  <c r="H57" i="11"/>
  <c r="H55" i="11"/>
  <c r="O36" i="12"/>
  <c r="O37" i="12" s="1"/>
  <c r="O38" i="12" s="1"/>
  <c r="O39" i="12" s="1"/>
  <c r="E13" i="13"/>
  <c r="E19" i="13" l="1"/>
  <c r="O70" i="12"/>
  <c r="O71" i="12" s="1"/>
  <c r="O72" i="12" s="1"/>
  <c r="O73" i="12" s="1"/>
  <c r="O74" i="12" s="1"/>
  <c r="E14" i="13"/>
  <c r="O46" i="12" s="1"/>
  <c r="O47" i="12" s="1"/>
  <c r="O48" i="12" s="1"/>
  <c r="O49" i="12" s="1"/>
  <c r="O50" i="12" s="1"/>
  <c r="S46" i="12" s="1"/>
  <c r="S47" i="12" s="1"/>
  <c r="S48" i="12" s="1"/>
  <c r="S49" i="12" s="1"/>
  <c r="O40" i="12"/>
  <c r="O41" i="12" s="1"/>
  <c r="O42" i="12" s="1"/>
  <c r="O43" i="12" s="1"/>
  <c r="O44" i="12" s="1"/>
  <c r="O45" i="12" s="1"/>
  <c r="E20" i="13" l="1"/>
  <c r="O80" i="12" s="1"/>
  <c r="O81" i="12" s="1"/>
  <c r="O75" i="12"/>
  <c r="O76" i="12" s="1"/>
  <c r="O77" i="12" s="1"/>
  <c r="O78" i="12" s="1"/>
  <c r="O79" i="12" s="1"/>
  <c r="O82" i="12" l="1"/>
  <c r="O83" i="12" s="1"/>
  <c r="O84" i="12" s="1"/>
  <c r="S80" i="12" s="1"/>
  <c r="S81" i="12" s="1"/>
  <c r="S82" i="12" s="1"/>
  <c r="S8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Administrator</author>
  </authors>
  <commentList>
    <comment ref="C2" authorId="0" shapeId="0" xr:uid="{364402C0-8A9A-4789-9740-A1D526739307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  <comment ref="E2" authorId="1" shapeId="0" xr:uid="{4B2DDA81-C088-44C2-9FAE-D8DE6DBBA31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下方页签排序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Administrator</author>
  </authors>
  <commentList>
    <comment ref="E2" authorId="0" shapeId="0" xr:uid="{50E1C10B-1854-400E-9CA6-CC92BCB5260E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  <comment ref="G2" authorId="1" shapeId="0" xr:uid="{B5821313-8B6B-499A-80FD-0B341A3609E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下方页签排序</t>
        </r>
      </text>
    </comment>
    <comment ref="I2" authorId="0" shapeId="0" xr:uid="{5FBFBDC9-EC0C-4B64-A263-DA8F944FD80D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Administrator</author>
  </authors>
  <commentList>
    <comment ref="D2" authorId="0" shapeId="0" xr:uid="{DDD023DD-81ED-4D41-BC71-C7D85EC9F3E3}">
      <text>
        <r>
          <rPr>
            <sz val="9"/>
            <rFont val="宋体"/>
            <family val="3"/>
            <charset val="134"/>
          </rPr>
          <t>语言包id，语言包id需分段占位，避免重复
前面99999条留给基础的配置
引导占位：100000-109999，共计1万条</t>
        </r>
      </text>
    </comment>
    <comment ref="F2" authorId="1" shapeId="0" xr:uid="{FD1269A5-F0F0-4345-A762-0BD7698C313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下方页签排序</t>
        </r>
      </text>
    </comment>
    <comment ref="B47" authorId="1" shapeId="0" xr:uid="{46BD5BCA-13A6-4E37-A938-D3527FC53C9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如果继续增加，可以用250的id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2" authorId="0" shapeId="0" xr:uid="{A4B00414-5E53-4E68-9359-986E16E08CE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1、引导
2、习题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111</author>
    <author>杨宗水</author>
    <author>GaryJy</author>
  </authors>
  <commentList>
    <comment ref="D2" authorId="0" shapeId="0" xr:uid="{A1B4D3E6-DF6F-4ED3-813F-A50BEE4C650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1、纯展示文本和引导框
2、点击按钮
3、让玩家移动棋子到指定地点
4、系统移动棋子到指定地点
5、按棋谱走子
6、用指定杀法将军，
棋盘的xy点以棋盘的最左下方的x轴和y轴初始位置为0,0点，从左到右为0至8，y轴从下到上是0至10；y轴如果向下，则为-1；值需支持小数点，比如填“0,0.5”，则表示位置点在x轴0，y轴0到1之间一半的地方
</t>
        </r>
      </text>
    </comment>
    <comment ref="E2" authorId="0" shapeId="0" xr:uid="{ED10995D-8DBD-4840-9825-C93F3204BFA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1、纯展示文本和引导框，空
2、点击按钮,填：</t>
        </r>
        <r>
          <rPr>
            <b/>
            <sz val="9"/>
            <color indexed="81"/>
            <rFont val="宋体"/>
            <family val="3"/>
            <charset val="134"/>
          </rPr>
          <t>按钮名，是否手指引导(1手指，2无手指）</t>
        </r>
        <r>
          <rPr>
            <sz val="9"/>
            <color indexed="81"/>
            <rFont val="宋体"/>
            <family val="3"/>
            <charset val="134"/>
          </rPr>
          <t xml:space="preserve">
3、让玩家移动棋子到指定地点，填：</t>
        </r>
        <r>
          <rPr>
            <b/>
            <sz val="9"/>
            <color indexed="81"/>
            <rFont val="宋体"/>
            <family val="3"/>
            <charset val="134"/>
          </rPr>
          <t>棋子,棋子所在的棋盘xy点,移动到的棋盘xy点,移动步数</t>
        </r>
        <r>
          <rPr>
            <sz val="9"/>
            <color indexed="81"/>
            <rFont val="宋体"/>
            <family val="3"/>
            <charset val="134"/>
          </rPr>
          <t xml:space="preserve">
4、系统移动指定棋子到指定位置,填:</t>
        </r>
        <r>
          <rPr>
            <b/>
            <sz val="9"/>
            <color indexed="81"/>
            <rFont val="宋体"/>
            <family val="3"/>
            <charset val="134"/>
          </rPr>
          <t>棋子, 棋子棋盘xy位置，移动到棋盘xy位置点；</t>
        </r>
        <r>
          <rPr>
            <sz val="9"/>
            <color indexed="81"/>
            <rFont val="宋体"/>
            <family val="3"/>
            <charset val="134"/>
          </rPr>
          <t xml:space="preserve">
5、按棋谱走子,该步骤棋谱字段填：</t>
        </r>
        <r>
          <rPr>
            <b/>
            <sz val="9"/>
            <color indexed="81"/>
            <rFont val="宋体"/>
            <family val="3"/>
            <charset val="134"/>
          </rPr>
          <t>云库指令格式的棋谱</t>
        </r>
        <r>
          <rPr>
            <sz val="9"/>
            <color indexed="81"/>
            <rFont val="宋体"/>
            <family val="3"/>
            <charset val="134"/>
          </rPr>
          <t xml:space="preserve">
6、用指定杀法将军，填：</t>
        </r>
        <r>
          <rPr>
            <b/>
            <sz val="9"/>
            <color indexed="81"/>
            <rFont val="宋体"/>
            <family val="3"/>
            <charset val="134"/>
          </rPr>
          <t>杀法类型</t>
        </r>
        <r>
          <rPr>
            <sz val="9"/>
            <color indexed="81"/>
            <rFont val="宋体"/>
            <family val="3"/>
            <charset val="134"/>
          </rPr>
          <t xml:space="preserve">
棋盘的xy点以棋盘的最左下方的x轴和y轴初始位置为0,0点，从左到右为0至8，y轴从下到上是0至10；y轴如果向下，则为-1；值需支持小数点，比如填“0,0.5”，则表示位置点在x轴0，y轴0到1之间一半的地方
</t>
        </r>
      </text>
    </comment>
    <comment ref="F2" authorId="1" shapeId="0" xr:uid="{09DA4F35-DFC1-428E-93BD-E4E388F554A7}">
      <text>
        <r>
          <rPr>
            <b/>
            <sz val="9"/>
            <color indexed="81"/>
            <rFont val="宋体"/>
            <family val="3"/>
            <charset val="134"/>
          </rPr>
          <t xml:space="preserve">Wengui:
</t>
        </r>
        <r>
          <rPr>
            <sz val="9"/>
            <color indexed="81"/>
            <rFont val="宋体"/>
            <family val="3"/>
            <charset val="134"/>
          </rPr>
          <t>引导部分动画，有动画才需要配置 
1：实线箭头（A点指引到B点，B为箭头），填写方式：</t>
        </r>
        <r>
          <rPr>
            <b/>
            <sz val="9"/>
            <color indexed="81"/>
            <rFont val="宋体"/>
            <family val="3"/>
            <charset val="134"/>
          </rPr>
          <t>1,x,y,x1,y1</t>
        </r>
        <r>
          <rPr>
            <sz val="9"/>
            <color indexed="81"/>
            <rFont val="宋体"/>
            <family val="3"/>
            <charset val="134"/>
          </rPr>
          <t xml:space="preserve">
2：虚线箭头（A点指引到B点，B为箭头），填写方式：</t>
        </r>
        <r>
          <rPr>
            <b/>
            <sz val="9"/>
            <color indexed="81"/>
            <rFont val="宋体"/>
            <family val="3"/>
            <charset val="134"/>
          </rPr>
          <t>2,x,y,x1,y1</t>
        </r>
        <r>
          <rPr>
            <sz val="9"/>
            <color indexed="81"/>
            <rFont val="宋体"/>
            <family val="3"/>
            <charset val="134"/>
          </rPr>
          <t xml:space="preserve">
3、有数字的红色箭头（A点指引到B点，B为箭头），填写方式：</t>
        </r>
        <r>
          <rPr>
            <b/>
            <sz val="9"/>
            <color indexed="81"/>
            <rFont val="宋体"/>
            <family val="3"/>
            <charset val="134"/>
          </rPr>
          <t>3,x,y,x1,y1</t>
        </r>
        <r>
          <rPr>
            <sz val="9"/>
            <color indexed="81"/>
            <rFont val="宋体"/>
            <family val="3"/>
            <charset val="134"/>
          </rPr>
          <t>；A箭尾上显示数字n在arrow_num里填写</t>
        </r>
        <r>
          <rPr>
            <b/>
            <sz val="9"/>
            <color indexed="81"/>
            <rFont val="宋体"/>
            <family val="3"/>
            <charset val="134"/>
          </rPr>
          <t xml:space="preserve">
4、有数字的黑色箭头（A点指引到B点，B为箭头），填写方式：4,x,y,x1,y1；A箭尾上显示数字n在arrow_num里填写
</t>
        </r>
        <r>
          <rPr>
            <sz val="9"/>
            <color indexed="81"/>
            <rFont val="宋体"/>
            <family val="3"/>
            <charset val="134"/>
          </rPr>
          <t xml:space="preserve">
A点和B点同样按棋盘位置方式标注，棋盘的xy点，棋盘的xy点以棋盘的最左下方的x轴和y轴初始位置为0,0点，从左到右为0至8，y轴从下到上是0至10；y轴如果向下，则为-1；值需支持小数点，比如填“0,0.5”，则表示位置点在x轴0，y轴0到1之间一半的地方；
多个箭头，用分号隔开</t>
        </r>
      </text>
    </comment>
    <comment ref="H2" authorId="0" shapeId="0" xr:uid="{B3F9EA9A-B7D4-49FE-9915-7EE1837BA2E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1，红色标记，棋盘位置；填1,x,y
2：黑色标记，棋盘位置；填2,x,y
多个标记，;号隔开</t>
        </r>
      </text>
    </comment>
    <comment ref="I2" authorId="0" shapeId="0" xr:uid="{50F37FC3-FA2A-44C1-89AC-61847715357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填写时，填写：文字,棋盘位置；
有多个时，以;号隔开；
文字出现后，切换引导或者填取消方式才消失；填写方式：文字,0;</t>
        </r>
      </text>
    </comment>
    <comment ref="J2" authorId="2" shapeId="0" xr:uid="{3A18BD3A-CC22-47C0-8BFB-C33AFE896D18}">
      <text>
        <r>
          <rPr>
            <b/>
            <sz val="9"/>
            <color indexed="81"/>
            <rFont val="宋体"/>
            <family val="3"/>
            <charset val="134"/>
          </rPr>
          <t xml:space="preserve">GaryJy:
</t>
        </r>
        <r>
          <rPr>
            <sz val="9"/>
            <color indexed="81"/>
            <rFont val="宋体"/>
            <family val="3"/>
            <charset val="134"/>
          </rPr>
          <t>不填不显示，填了为链接AB点的虚线</t>
        </r>
      </text>
    </comment>
    <comment ref="K2" authorId="2" shapeId="0" xr:uid="{FF640405-0BC2-474D-96B1-45DC4AE32F73}">
      <text>
        <r>
          <rPr>
            <b/>
            <sz val="9"/>
            <color indexed="81"/>
            <rFont val="宋体"/>
            <family val="3"/>
            <charset val="134"/>
          </rPr>
          <t xml:space="preserve">GaryJy:
</t>
        </r>
        <r>
          <rPr>
            <sz val="9"/>
            <color indexed="81"/>
            <rFont val="宋体"/>
            <family val="3"/>
            <charset val="134"/>
          </rPr>
          <t>填棋盘xy位置的A,B点；
棋盘A点为最左上点，B点为最右下点，框以两点形成矩形；填写：x,y,x1,y1
如果有多个引导框，则两个位置中间;号隔开</t>
        </r>
      </text>
    </comment>
    <comment ref="L2" authorId="3" shapeId="0" xr:uid="{E6B5892E-34E0-4CB2-8729-D7BE6CC1DB2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手指位置填写方式：手指朝向,手指向的棋盘xy配置
如果有多个手指头，则两个位置中间;号隔开，比如：1,x,y;2,x1,y1
注意：按钮上的手指头在步骤类型里填</t>
        </r>
      </text>
    </comment>
    <comment ref="M2" authorId="3" shapeId="0" xr:uid="{0946AE47-0642-4F13-BA19-0FF647F0EF63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手指从A移动到B，然后在B上停留；如果玩家一直没操作，则每隔3秒重复一次播放
填写方式：手指朝向,手指在棋盘xy配置，移动到棋盘x1y1位置</t>
        </r>
      </text>
    </comment>
    <comment ref="N2" authorId="2" shapeId="0" xr:uid="{113736D0-862D-4B0F-A656-EBCA7AF0894E}">
      <text>
        <r>
          <rPr>
            <sz val="9"/>
            <color indexed="81"/>
            <rFont val="宋体"/>
            <family val="3"/>
            <charset val="134"/>
          </rPr>
          <t>第1个数是朝向，填1朝左，填2朝右；
第2-3个数棋盘xy位置，文本框的一个角为0,0位置，该点显示在棋盘的xy位置；
第4个数文本框九宫格宽度，高度自动拉升不用填，默认大小填0；如果比默认的大或者小，需要填相对宽的像素，就是相对默认，增加多宽；
如果同时有多个引导文本，则两个位置中间;号隔开</t>
        </r>
      </text>
    </comment>
    <comment ref="U2" authorId="0" shapeId="0" xr:uid="{3591A742-48CD-442C-98CD-7FFF5FE31F5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和其他一样，填棋盘的xy点，棋盘的最右下x轴从左到右为a至i，y轴从下到上是0至9</t>
        </r>
      </text>
    </comment>
    <comment ref="V2" authorId="0" shapeId="0" xr:uid="{EBFD51A6-2325-4064-934E-64189CC2EB6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进入该步骤时，棋盘的棋子布局，填入云库指令格式；棋谱一旦出现，除非切换引导，否则一直存在，期间可以对该棋谱引导和操作
如果下一个步骤配置新棋谱，则替换为新棋谱</t>
        </r>
      </text>
    </comment>
    <comment ref="X2" authorId="0" shapeId="0" xr:uid="{FC20C56C-0625-46DC-83C0-907F1B90C0D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0或不填：自动播放时间后自动切换
1：必须完成步骤后才切换</t>
        </r>
      </text>
    </comment>
  </commentList>
</comments>
</file>

<file path=xl/sharedStrings.xml><?xml version="1.0" encoding="utf-8"?>
<sst xmlns="http://schemas.openxmlformats.org/spreadsheetml/2006/main" count="949" uniqueCount="621">
  <si>
    <t>int32</t>
  </si>
  <si>
    <t>string</t>
  </si>
  <si>
    <t>引导说明文本</t>
  </si>
  <si>
    <t>id</t>
  </si>
  <si>
    <t>c,s</t>
    <phoneticPr fontId="1" type="noConversion"/>
  </si>
  <si>
    <t>c,s</t>
    <phoneticPr fontId="5" type="noConversion"/>
  </si>
  <si>
    <t>##comment</t>
  </si>
  <si>
    <t>ID</t>
  </si>
  <si>
    <t>##var</t>
  </si>
  <si>
    <t>##type</t>
  </si>
  <si>
    <t>##group</t>
  </si>
  <si>
    <t>c,s</t>
  </si>
  <si>
    <t>##</t>
  </si>
  <si>
    <t>任务中文参考</t>
  </si>
  <si>
    <t>章节名id</t>
    <phoneticPr fontId="5" type="noConversion"/>
  </si>
  <si>
    <t>基础</t>
    <phoneticPr fontId="5" type="noConversion"/>
  </si>
  <si>
    <t>杀法</t>
    <phoneticPr fontId="5" type="noConversion"/>
  </si>
  <si>
    <t>战术</t>
    <phoneticPr fontId="5" type="noConversion"/>
  </si>
  <si>
    <t>布局</t>
    <phoneticPr fontId="5" type="noConversion"/>
  </si>
  <si>
    <t>排序</t>
    <phoneticPr fontId="5" type="noConversion"/>
  </si>
  <si>
    <t>sort</t>
    <phoneticPr fontId="5" type="noConversion"/>
  </si>
  <si>
    <t>所属大章</t>
    <phoneticPr fontId="5" type="noConversion"/>
  </si>
  <si>
    <t>认识棋盘</t>
    <phoneticPr fontId="5" type="noConversion"/>
  </si>
  <si>
    <t>走子和吃子</t>
    <phoneticPr fontId="5" type="noConversion"/>
  </si>
  <si>
    <t>读谱记录</t>
    <phoneticPr fontId="5" type="noConversion"/>
  </si>
  <si>
    <t>tap_sort</t>
    <phoneticPr fontId="5" type="noConversion"/>
  </si>
  <si>
    <t>页签排序</t>
    <phoneticPr fontId="5" type="noConversion"/>
  </si>
  <si>
    <t>车类杀法</t>
  </si>
  <si>
    <t>车类杀法</t>
    <phoneticPr fontId="5" type="noConversion"/>
  </si>
  <si>
    <t>马类杀法</t>
  </si>
  <si>
    <t>马类杀法</t>
    <phoneticPr fontId="5" type="noConversion"/>
  </si>
  <si>
    <t>炮类杀法</t>
  </si>
  <si>
    <t>炮类杀法</t>
    <phoneticPr fontId="5" type="noConversion"/>
  </si>
  <si>
    <t>兵类杀法</t>
  </si>
  <si>
    <t>兵类杀法</t>
    <phoneticPr fontId="5" type="noConversion"/>
  </si>
  <si>
    <t>其他杀法</t>
  </si>
  <si>
    <t>其他杀法</t>
    <phoneticPr fontId="5" type="noConversion"/>
  </si>
  <si>
    <t>运子战术</t>
    <phoneticPr fontId="5" type="noConversion"/>
  </si>
  <si>
    <t>谋子战术</t>
    <phoneticPr fontId="5" type="noConversion"/>
  </si>
  <si>
    <t>兑子战术</t>
    <phoneticPr fontId="5" type="noConversion"/>
  </si>
  <si>
    <t>弃子战术</t>
    <phoneticPr fontId="5" type="noConversion"/>
  </si>
  <si>
    <t>开局原理</t>
    <phoneticPr fontId="5" type="noConversion"/>
  </si>
  <si>
    <t>lesson_name</t>
    <phoneticPr fontId="5" type="noConversion"/>
  </si>
  <si>
    <t>chapter_name</t>
    <phoneticPr fontId="5" type="noConversion"/>
  </si>
  <si>
    <t>type_name</t>
    <phoneticPr fontId="5" type="noConversion"/>
  </si>
  <si>
    <t>引导大类配置</t>
    <phoneticPr fontId="5" type="noConversion"/>
  </si>
  <si>
    <t>章节唯一ID</t>
    <phoneticPr fontId="5" type="noConversion"/>
  </si>
  <si>
    <t>课程ID</t>
    <phoneticPr fontId="5" type="noConversion"/>
  </si>
  <si>
    <t>课程名id</t>
    <phoneticPr fontId="5" type="noConversion"/>
  </si>
  <si>
    <t>课程排序</t>
    <phoneticPr fontId="5" type="noConversion"/>
  </si>
  <si>
    <t>lesson_sort</t>
    <phoneticPr fontId="5" type="noConversion"/>
  </si>
  <si>
    <t>guide_chapter</t>
    <phoneticPr fontId="5" type="noConversion"/>
  </si>
  <si>
    <t>所属章节</t>
    <phoneticPr fontId="5" type="noConversion"/>
  </si>
  <si>
    <t>大章名id</t>
    <phoneticPr fontId="5" type="noConversion"/>
  </si>
  <si>
    <t>引导章节配置</t>
    <phoneticPr fontId="5" type="noConversion"/>
  </si>
  <si>
    <t>引导课程配置</t>
    <phoneticPr fontId="5" type="noConversion"/>
  </si>
  <si>
    <t>棋盘横线术语</t>
    <phoneticPr fontId="5" type="noConversion"/>
  </si>
  <si>
    <t>棋盘竖线术语</t>
    <phoneticPr fontId="5" type="noConversion"/>
  </si>
  <si>
    <t>象棋棋盘</t>
    <phoneticPr fontId="5" type="noConversion"/>
  </si>
  <si>
    <t>帅/将</t>
    <phoneticPr fontId="5" type="noConversion"/>
  </si>
  <si>
    <t>仕/士</t>
    <phoneticPr fontId="5" type="noConversion"/>
  </si>
  <si>
    <t>相/象</t>
    <phoneticPr fontId="5" type="noConversion"/>
  </si>
  <si>
    <t>马</t>
    <phoneticPr fontId="5" type="noConversion"/>
  </si>
  <si>
    <t>车</t>
    <phoneticPr fontId="5" type="noConversion"/>
  </si>
  <si>
    <t>炮</t>
    <phoneticPr fontId="5" type="noConversion"/>
  </si>
  <si>
    <t>兵</t>
    <phoneticPr fontId="5" type="noConversion"/>
  </si>
  <si>
    <t>行棋术语</t>
    <phoneticPr fontId="5" type="noConversion"/>
  </si>
  <si>
    <t>困毙</t>
    <phoneticPr fontId="5" type="noConversion"/>
  </si>
  <si>
    <t>将帅碰面</t>
    <phoneticPr fontId="5" type="noConversion"/>
  </si>
  <si>
    <t>无子可走</t>
    <phoneticPr fontId="5" type="noConversion"/>
  </si>
  <si>
    <t>如何获胜</t>
    <phoneticPr fontId="5" type="noConversion"/>
  </si>
  <si>
    <t>将死帅/将</t>
    <phoneticPr fontId="5" type="noConversion"/>
  </si>
  <si>
    <t>炮/车/卒/帅</t>
    <phoneticPr fontId="5" type="noConversion"/>
  </si>
  <si>
    <t>马/士/象</t>
    <phoneticPr fontId="5" type="noConversion"/>
  </si>
  <si>
    <t>名谱练习</t>
    <phoneticPr fontId="5" type="noConversion"/>
  </si>
  <si>
    <t>双车错</t>
    <phoneticPr fontId="5" type="noConversion"/>
  </si>
  <si>
    <t>白脸将、对面笑</t>
    <phoneticPr fontId="5" type="noConversion"/>
  </si>
  <si>
    <t>双车胁士杀</t>
    <phoneticPr fontId="5" type="noConversion"/>
  </si>
  <si>
    <t>三车闹士</t>
    <phoneticPr fontId="5" type="noConversion"/>
  </si>
  <si>
    <t>大刀剜心</t>
    <phoneticPr fontId="5" type="noConversion"/>
  </si>
  <si>
    <t>海底捞月</t>
    <phoneticPr fontId="5" type="noConversion"/>
  </si>
  <si>
    <t>车马冷着</t>
    <phoneticPr fontId="5" type="noConversion"/>
  </si>
  <si>
    <t>卧槽马</t>
    <phoneticPr fontId="5" type="noConversion"/>
  </si>
  <si>
    <t>挂角马</t>
    <phoneticPr fontId="5" type="noConversion"/>
  </si>
  <si>
    <t>高钓马</t>
    <phoneticPr fontId="5" type="noConversion"/>
  </si>
  <si>
    <t>八角马</t>
    <phoneticPr fontId="5" type="noConversion"/>
  </si>
  <si>
    <t>拔簧马</t>
    <phoneticPr fontId="5" type="noConversion"/>
  </si>
  <si>
    <t>钓鱼马/侧面虎</t>
    <phoneticPr fontId="5" type="noConversion"/>
  </si>
  <si>
    <t>白马现蹄/弃车挂玉</t>
    <phoneticPr fontId="5" type="noConversion"/>
  </si>
  <si>
    <t>双马饮泉</t>
    <phoneticPr fontId="5" type="noConversion"/>
  </si>
  <si>
    <t>重炮</t>
    <phoneticPr fontId="5" type="noConversion"/>
  </si>
  <si>
    <t>闷宫</t>
    <phoneticPr fontId="5" type="noConversion"/>
  </si>
  <si>
    <t>马后炮</t>
    <phoneticPr fontId="5" type="noConversion"/>
  </si>
  <si>
    <t>夹车炮</t>
    <phoneticPr fontId="5" type="noConversion"/>
  </si>
  <si>
    <t>天地炮</t>
    <phoneticPr fontId="5" type="noConversion"/>
  </si>
  <si>
    <t>铁门栓</t>
    <phoneticPr fontId="5" type="noConversion"/>
  </si>
  <si>
    <t>炮碾丹砂</t>
    <phoneticPr fontId="5" type="noConversion"/>
  </si>
  <si>
    <t>双杯献酒</t>
    <phoneticPr fontId="5" type="noConversion"/>
  </si>
  <si>
    <t>二鬼拍门</t>
    <phoneticPr fontId="5" type="noConversion"/>
  </si>
  <si>
    <t>送佛归殿</t>
    <phoneticPr fontId="5" type="noConversion"/>
  </si>
  <si>
    <t>小鬼坐龙庭</t>
    <phoneticPr fontId="5" type="noConversion"/>
  </si>
  <si>
    <t>老兵搜山</t>
    <phoneticPr fontId="5" type="noConversion"/>
  </si>
  <si>
    <t>三子归边</t>
    <phoneticPr fontId="5" type="noConversion"/>
  </si>
  <si>
    <t>臣压君</t>
    <phoneticPr fontId="5" type="noConversion"/>
  </si>
  <si>
    <t>双照将</t>
    <phoneticPr fontId="5" type="noConversion"/>
  </si>
  <si>
    <t>闷杀</t>
    <phoneticPr fontId="5" type="noConversion"/>
  </si>
  <si>
    <t>平顶冠</t>
  </si>
  <si>
    <t>空头炮</t>
    <phoneticPr fontId="5" type="noConversion"/>
  </si>
  <si>
    <t>抽将</t>
    <phoneticPr fontId="5" type="noConversion"/>
  </si>
  <si>
    <t>顿挫</t>
    <phoneticPr fontId="5" type="noConversion"/>
  </si>
  <si>
    <t>闪击</t>
    <phoneticPr fontId="5" type="noConversion"/>
  </si>
  <si>
    <t>串打</t>
    <phoneticPr fontId="5" type="noConversion"/>
  </si>
  <si>
    <t>兑子去势</t>
    <phoneticPr fontId="5" type="noConversion"/>
  </si>
  <si>
    <t>兑子争先</t>
    <phoneticPr fontId="5" type="noConversion"/>
  </si>
  <si>
    <t>弃子争先</t>
    <phoneticPr fontId="5" type="noConversion"/>
  </si>
  <si>
    <t>弃子取势</t>
    <phoneticPr fontId="5" type="noConversion"/>
  </si>
  <si>
    <t>大快出子</t>
    <phoneticPr fontId="5" type="noConversion"/>
  </si>
  <si>
    <t>封锁压制</t>
    <phoneticPr fontId="5" type="noConversion"/>
  </si>
  <si>
    <t>子路通畅</t>
    <phoneticPr fontId="5" type="noConversion"/>
  </si>
  <si>
    <t>炮类开局</t>
    <phoneticPr fontId="5" type="noConversion"/>
  </si>
  <si>
    <t>马类开局</t>
    <phoneticPr fontId="5" type="noConversion"/>
  </si>
  <si>
    <t>兵类开局</t>
    <phoneticPr fontId="5" type="noConversion"/>
  </si>
  <si>
    <t>相类开局</t>
    <phoneticPr fontId="5" type="noConversion"/>
  </si>
  <si>
    <t>当头炮</t>
    <phoneticPr fontId="5" type="noConversion"/>
  </si>
  <si>
    <t>士角炮</t>
    <phoneticPr fontId="5" type="noConversion"/>
  </si>
  <si>
    <t>过宫炮</t>
    <phoneticPr fontId="5" type="noConversion"/>
  </si>
  <si>
    <t>金钩炮</t>
    <phoneticPr fontId="5" type="noConversion"/>
  </si>
  <si>
    <t>仙人指路</t>
  </si>
  <si>
    <t>九尾龟</t>
  </si>
  <si>
    <t>起马局</t>
    <phoneticPr fontId="5" type="noConversion"/>
  </si>
  <si>
    <t>边马局</t>
    <phoneticPr fontId="5" type="noConversion"/>
  </si>
  <si>
    <t>飞相局</t>
    <phoneticPr fontId="5" type="noConversion"/>
  </si>
  <si>
    <t>引导id</t>
    <phoneticPr fontId="5" type="noConversion"/>
  </si>
  <si>
    <t>引导配置</t>
    <phoneticPr fontId="5" type="noConversion"/>
  </si>
  <si>
    <t>所属课程id</t>
    <phoneticPr fontId="5" type="noConversion"/>
  </si>
  <si>
    <t>步骤</t>
    <phoneticPr fontId="5" type="noConversion"/>
  </si>
  <si>
    <t>rnbakabnr/9/1c5c1/p1p1p1p1p/9/9/P1P1P1P1P/1C5C1/9/RNBAKABNR</t>
  </si>
  <si>
    <t>手指位置</t>
    <phoneticPr fontId="5" type="noConversion"/>
  </si>
  <si>
    <t>qipu</t>
    <phoneticPr fontId="5" type="noConversion"/>
  </si>
  <si>
    <t>指引框位置</t>
    <phoneticPr fontId="5" type="noConversion"/>
  </si>
  <si>
    <t>guide_type</t>
    <phoneticPr fontId="5" type="noConversion"/>
  </si>
  <si>
    <t>xingx</t>
    <phoneticPr fontId="5" type="noConversion"/>
  </si>
  <si>
    <t>操作错误提示</t>
    <phoneticPr fontId="5" type="noConversion"/>
  </si>
  <si>
    <t>bug_txt</t>
    <phoneticPr fontId="5" type="noConversion"/>
  </si>
  <si>
    <t>操作错误文本</t>
    <phoneticPr fontId="5" type="noConversion"/>
  </si>
  <si>
    <t>step</t>
    <phoneticPr fontId="5" type="noConversion"/>
  </si>
  <si>
    <t>章节完成奖励</t>
    <phoneticPr fontId="5" type="noConversion"/>
  </si>
  <si>
    <t>guide_chapter_reward</t>
    <phoneticPr fontId="5" type="noConversion"/>
  </si>
  <si>
    <t>[]</t>
  </si>
  <si>
    <t>1,1;2,100</t>
    <phoneticPr fontId="5" type="noConversion"/>
  </si>
  <si>
    <t>1,1;2,101</t>
  </si>
  <si>
    <t>1,1;2,102</t>
  </si>
  <si>
    <t>1,1;2,103</t>
  </si>
  <si>
    <t>1,1;2,109</t>
  </si>
  <si>
    <t>1,1;2,110</t>
  </si>
  <si>
    <t>1,1;2,111</t>
  </si>
  <si>
    <t>1,1;2,112</t>
  </si>
  <si>
    <t>1,1;2,113</t>
  </si>
  <si>
    <t>1,1;2,114</t>
  </si>
  <si>
    <t>1,1;2,115</t>
  </si>
  <si>
    <t>1,1;2,116</t>
  </si>
  <si>
    <t>1,1;2,117</t>
  </si>
  <si>
    <t>1,1;2,104</t>
    <phoneticPr fontId="5" type="noConversion"/>
  </si>
  <si>
    <t>1,1;2,105</t>
    <phoneticPr fontId="5" type="noConversion"/>
  </si>
  <si>
    <t>1,1;2,106</t>
    <phoneticPr fontId="5" type="noConversion"/>
  </si>
  <si>
    <t>1,1;2,107</t>
    <phoneticPr fontId="5" type="noConversion"/>
  </si>
  <si>
    <t>1,1;2,108</t>
    <phoneticPr fontId="5" type="noConversion"/>
  </si>
  <si>
    <t>显示分类</t>
    <phoneticPr fontId="5" type="noConversion"/>
  </si>
  <si>
    <t>display_type</t>
    <phoneticPr fontId="5" type="noConversion"/>
  </si>
  <si>
    <t>title_id</t>
    <phoneticPr fontId="5" type="noConversion"/>
  </si>
  <si>
    <t>标题和页签语言包</t>
    <phoneticPr fontId="5" type="noConversion"/>
  </si>
  <si>
    <t>显示排序</t>
    <phoneticPr fontId="5" type="noConversion"/>
  </si>
  <si>
    <t>认识棋盘</t>
  </si>
  <si>
    <t>帅/将走法</t>
    <phoneticPr fontId="5" type="noConversion"/>
  </si>
  <si>
    <t>帅/将吃法</t>
    <phoneticPr fontId="5" type="noConversion"/>
  </si>
  <si>
    <t>仕/士走法</t>
    <phoneticPr fontId="5" type="noConversion"/>
  </si>
  <si>
    <t>仕/士吃法</t>
    <phoneticPr fontId="5" type="noConversion"/>
  </si>
  <si>
    <t>相/象走法</t>
    <phoneticPr fontId="5" type="noConversion"/>
  </si>
  <si>
    <t>相/象吃法</t>
    <phoneticPr fontId="5" type="noConversion"/>
  </si>
  <si>
    <t>马走法</t>
    <phoneticPr fontId="5" type="noConversion"/>
  </si>
  <si>
    <t>马吃法</t>
    <phoneticPr fontId="5" type="noConversion"/>
  </si>
  <si>
    <t>习题1</t>
  </si>
  <si>
    <t>习题1</t>
    <phoneticPr fontId="5" type="noConversion"/>
  </si>
  <si>
    <t>习题2</t>
  </si>
  <si>
    <t>习题3</t>
  </si>
  <si>
    <t>习题4</t>
  </si>
  <si>
    <t>习题5</t>
  </si>
  <si>
    <t>车走法</t>
    <phoneticPr fontId="5" type="noConversion"/>
  </si>
  <si>
    <t>车吃法</t>
    <phoneticPr fontId="5" type="noConversion"/>
  </si>
  <si>
    <t>炮走法</t>
    <phoneticPr fontId="5" type="noConversion"/>
  </si>
  <si>
    <t>炮吃法</t>
    <phoneticPr fontId="5" type="noConversion"/>
  </si>
  <si>
    <t>兵走法</t>
    <phoneticPr fontId="5" type="noConversion"/>
  </si>
  <si>
    <t>兵吃法</t>
    <phoneticPr fontId="5" type="noConversion"/>
  </si>
  <si>
    <t>行棋术语</t>
  </si>
  <si>
    <t>步骤类型</t>
    <phoneticPr fontId="5" type="noConversion"/>
  </si>
  <si>
    <t>章节图标</t>
    <phoneticPr fontId="5" type="noConversion"/>
  </si>
  <si>
    <t>chapter_icon</t>
    <phoneticPr fontId="5" type="noConversion"/>
  </si>
  <si>
    <t>string</t>
    <phoneticPr fontId="5" type="noConversion"/>
  </si>
  <si>
    <t>c</t>
    <phoneticPr fontId="5" type="noConversion"/>
  </si>
  <si>
    <t>reward_txt</t>
    <phoneticPr fontId="5" type="noConversion"/>
  </si>
  <si>
    <t>仕/士术语</t>
    <phoneticPr fontId="5" type="noConversion"/>
  </si>
  <si>
    <t>帅/将术语</t>
    <phoneticPr fontId="5" type="noConversion"/>
  </si>
  <si>
    <t>相/象术语</t>
    <phoneticPr fontId="5" type="noConversion"/>
  </si>
  <si>
    <t>马术语</t>
    <phoneticPr fontId="5" type="noConversion"/>
  </si>
  <si>
    <t>炮术语</t>
    <phoneticPr fontId="5" type="noConversion"/>
  </si>
  <si>
    <t>车术语</t>
    <phoneticPr fontId="5" type="noConversion"/>
  </si>
  <si>
    <t>课程总结图</t>
    <phoneticPr fontId="5" type="noConversion"/>
  </si>
  <si>
    <t>chapter_all_bg</t>
    <phoneticPr fontId="5" type="noConversion"/>
  </si>
  <si>
    <t>qipan1</t>
    <phoneticPr fontId="5" type="noConversion"/>
  </si>
  <si>
    <t>qipan2</t>
  </si>
  <si>
    <t>qipan3</t>
  </si>
  <si>
    <t>qipan4</t>
    <phoneticPr fontId="5" type="noConversion"/>
  </si>
  <si>
    <t>autoplay_time</t>
    <phoneticPr fontId="5" type="noConversion"/>
  </si>
  <si>
    <t>自动播放时间</t>
    <phoneticPr fontId="5" type="noConversion"/>
  </si>
  <si>
    <t>该步骤生成棋谱</t>
    <phoneticPr fontId="5" type="noConversion"/>
  </si>
  <si>
    <t>该步骤生成星星</t>
    <phoneticPr fontId="5" type="noConversion"/>
  </si>
  <si>
    <t>自动播放切换方式</t>
    <phoneticPr fontId="5" type="noConversion"/>
  </si>
  <si>
    <t>autoplay_type</t>
    <phoneticPr fontId="5" type="noConversion"/>
  </si>
  <si>
    <t>r</t>
    <phoneticPr fontId="5" type="noConversion"/>
  </si>
  <si>
    <t>黑车</t>
    <phoneticPr fontId="5" type="noConversion"/>
  </si>
  <si>
    <t>R</t>
    <phoneticPr fontId="5" type="noConversion"/>
  </si>
  <si>
    <t>红车</t>
    <phoneticPr fontId="5" type="noConversion"/>
  </si>
  <si>
    <t>n</t>
    <phoneticPr fontId="5" type="noConversion"/>
  </si>
  <si>
    <t>黑马</t>
    <phoneticPr fontId="5" type="noConversion"/>
  </si>
  <si>
    <t>N</t>
    <phoneticPr fontId="5" type="noConversion"/>
  </si>
  <si>
    <t>红马</t>
    <phoneticPr fontId="5" type="noConversion"/>
  </si>
  <si>
    <t>b</t>
    <phoneticPr fontId="5" type="noConversion"/>
  </si>
  <si>
    <t>黑象</t>
    <phoneticPr fontId="5" type="noConversion"/>
  </si>
  <si>
    <t>B</t>
    <phoneticPr fontId="5" type="noConversion"/>
  </si>
  <si>
    <t>红相</t>
    <phoneticPr fontId="5" type="noConversion"/>
  </si>
  <si>
    <t>a</t>
    <phoneticPr fontId="5" type="noConversion"/>
  </si>
  <si>
    <t>黑士</t>
    <phoneticPr fontId="5" type="noConversion"/>
  </si>
  <si>
    <t>A</t>
    <phoneticPr fontId="5" type="noConversion"/>
  </si>
  <si>
    <t>红仕</t>
    <phoneticPr fontId="5" type="noConversion"/>
  </si>
  <si>
    <t>k</t>
    <phoneticPr fontId="5" type="noConversion"/>
  </si>
  <si>
    <t>黑将</t>
    <phoneticPr fontId="5" type="noConversion"/>
  </si>
  <si>
    <t>K</t>
    <phoneticPr fontId="5" type="noConversion"/>
  </si>
  <si>
    <t>红帅</t>
    <phoneticPr fontId="5" type="noConversion"/>
  </si>
  <si>
    <t>棋子</t>
    <phoneticPr fontId="5" type="noConversion"/>
  </si>
  <si>
    <t>英文</t>
    <phoneticPr fontId="5" type="noConversion"/>
  </si>
  <si>
    <t>position_box_xy</t>
    <phoneticPr fontId="5" type="noConversion"/>
  </si>
  <si>
    <t>txt_box_xy</t>
    <phoneticPr fontId="5" type="noConversion"/>
  </si>
  <si>
    <t>finger_xy</t>
    <phoneticPr fontId="1" type="noConversion"/>
  </si>
  <si>
    <t>文本框位置</t>
    <phoneticPr fontId="5" type="noConversion"/>
  </si>
  <si>
    <t>指引线位置</t>
    <phoneticPr fontId="5" type="noConversion"/>
  </si>
  <si>
    <t>标记点位置</t>
    <phoneticPr fontId="5" type="noConversion"/>
  </si>
  <si>
    <t>point_xy</t>
    <phoneticPr fontId="5" type="noConversion"/>
  </si>
  <si>
    <t>箭头类型位置</t>
    <phoneticPr fontId="5" type="noConversion"/>
  </si>
  <si>
    <t>特殊文字位置</t>
    <phoneticPr fontId="5" type="noConversion"/>
  </si>
  <si>
    <t>引导显示配置</t>
    <phoneticPr fontId="5" type="noConversion"/>
  </si>
  <si>
    <t>id</t>
    <phoneticPr fontId="5" type="noConversion"/>
  </si>
  <si>
    <t>0,9,0,0;8,9,8,0</t>
  </si>
  <si>
    <t>0,0,8,0;0,9,8,9</t>
  </si>
  <si>
    <t>0,1,8,1;0,8,8,8</t>
  </si>
  <si>
    <t>0,2,8,2;0,7,8,7</t>
  </si>
  <si>
    <t>0,3,8,3;0,6,8,6</t>
  </si>
  <si>
    <t>0,4,8,4;0,5,8,5</t>
  </si>
  <si>
    <t>4,9,4,0</t>
  </si>
  <si>
    <t>3,9,3,0;5,9,5,0</t>
  </si>
  <si>
    <t>(list#sep=,),int</t>
  </si>
  <si>
    <t>文本框语言包</t>
    <phoneticPr fontId="5" type="noConversion"/>
  </si>
  <si>
    <t>3,7,4</t>
    <phoneticPr fontId="5" type="noConversion"/>
  </si>
  <si>
    <t>1,7,5</t>
    <phoneticPr fontId="5" type="noConversion"/>
  </si>
  <si>
    <t>3,6,0;1,6,9</t>
    <phoneticPr fontId="5" type="noConversion"/>
  </si>
  <si>
    <t>1,4,4</t>
    <phoneticPr fontId="5" type="noConversion"/>
  </si>
  <si>
    <t>2,3,4;1,5,4</t>
    <phoneticPr fontId="5" type="noConversion"/>
  </si>
  <si>
    <t>1,0,4;2,8,4</t>
    <phoneticPr fontId="5" type="noConversion"/>
  </si>
  <si>
    <t>3,6,1;1,6,8</t>
    <phoneticPr fontId="5" type="noConversion"/>
  </si>
  <si>
    <t>3,6,2;1,6,7</t>
    <phoneticPr fontId="5" type="noConversion"/>
  </si>
  <si>
    <t>3,5,1;1,5,8</t>
    <phoneticPr fontId="5" type="noConversion"/>
  </si>
  <si>
    <t>0,5,8,4</t>
    <phoneticPr fontId="5" type="noConversion"/>
  </si>
  <si>
    <t>position_line_xy</t>
    <phoneticPr fontId="5" type="noConversion"/>
  </si>
  <si>
    <t>txt_language</t>
    <phoneticPr fontId="5" type="noConversion"/>
  </si>
  <si>
    <t>特殊文字语言包</t>
    <phoneticPr fontId="5" type="noConversion"/>
  </si>
  <si>
    <t>4,9</t>
    <phoneticPr fontId="5" type="noConversion"/>
  </si>
  <si>
    <t>肋道,肋道</t>
    <phoneticPr fontId="5" type="noConversion"/>
  </si>
  <si>
    <t>中线</t>
    <phoneticPr fontId="5" type="noConversion"/>
  </si>
  <si>
    <t>3,9;5,9</t>
    <phoneticPr fontId="5" type="noConversion"/>
  </si>
  <si>
    <t>边线,边线</t>
    <phoneticPr fontId="5" type="noConversion"/>
  </si>
  <si>
    <t>0,9;8,9</t>
    <phoneticPr fontId="5" type="noConversion"/>
  </si>
  <si>
    <t>底线,底线,</t>
    <phoneticPr fontId="5" type="noConversion"/>
  </si>
  <si>
    <t>8,0;8,9</t>
    <phoneticPr fontId="5" type="noConversion"/>
  </si>
  <si>
    <t>底二线;底二线</t>
    <phoneticPr fontId="5" type="noConversion"/>
  </si>
  <si>
    <t>,8,1;8,8</t>
    <phoneticPr fontId="5" type="noConversion"/>
  </si>
  <si>
    <t>宫顶线,宫顶线</t>
    <phoneticPr fontId="5" type="noConversion"/>
  </si>
  <si>
    <t>8,2;8,7</t>
    <phoneticPr fontId="5" type="noConversion"/>
  </si>
  <si>
    <t>兵行线,卒林线</t>
    <phoneticPr fontId="5" type="noConversion"/>
  </si>
  <si>
    <t>8,3;8,6</t>
    <phoneticPr fontId="5" type="noConversion"/>
  </si>
  <si>
    <t>河界线,河界线</t>
    <phoneticPr fontId="5" type="noConversion"/>
  </si>
  <si>
    <t>8,4;8,5</t>
    <phoneticPr fontId="5" type="noConversion"/>
  </si>
  <si>
    <t>special_txt</t>
    <phoneticPr fontId="5" type="noConversion"/>
  </si>
  <si>
    <t>special_xy</t>
    <phoneticPr fontId="5" type="noConversion"/>
  </si>
  <si>
    <t>(list#sep=;),xy2</t>
    <phoneticPr fontId="1" type="noConversion"/>
  </si>
  <si>
    <t>(list#sep=;),xy1</t>
    <phoneticPr fontId="1" type="noConversion"/>
  </si>
  <si>
    <t>(list#sep=;),xy3</t>
  </si>
  <si>
    <t>(list#sep=;),xy5</t>
    <phoneticPr fontId="5" type="noConversion"/>
  </si>
  <si>
    <t>箭头数字</t>
    <phoneticPr fontId="5" type="noConversion"/>
  </si>
  <si>
    <t>arrow_xy</t>
    <phoneticPr fontId="5" type="noConversion"/>
  </si>
  <si>
    <t>arrow_num</t>
    <phoneticPr fontId="5" type="noConversion"/>
  </si>
  <si>
    <t>3,6,3;1,6,6</t>
    <phoneticPr fontId="5" type="noConversion"/>
  </si>
  <si>
    <t>9/4k4/9/9/9/9/9/9/9/4K4</t>
    <phoneticPr fontId="5" type="noConversion"/>
  </si>
  <si>
    <t>3,0;5,0;4,1;3,8;4,7;5,8;4,9</t>
    <phoneticPr fontId="5" type="noConversion"/>
  </si>
  <si>
    <t>1,5,8</t>
    <phoneticPr fontId="5" type="noConversion"/>
  </si>
  <si>
    <t>3,5,1</t>
    <phoneticPr fontId="5" type="noConversion"/>
  </si>
  <si>
    <t>3k5/9/9/9/9/9/9/9/9/4K4</t>
    <phoneticPr fontId="5" type="noConversion"/>
  </si>
  <si>
    <t>棋子术语</t>
    <phoneticPr fontId="5" type="noConversion"/>
  </si>
  <si>
    <t>兵术语</t>
    <phoneticPr fontId="5" type="noConversion"/>
  </si>
  <si>
    <t>4,1;4,0;5,2;6,0</t>
    <phoneticPr fontId="5" type="noConversion"/>
  </si>
  <si>
    <t>9/9/9/9/9/9/9/9/9/5K3</t>
    <phoneticPr fontId="5" type="noConversion"/>
  </si>
  <si>
    <t>1,5,0,4,0</t>
    <phoneticPr fontId="5" type="noConversion"/>
  </si>
  <si>
    <t>int32</t>
    <phoneticPr fontId="5" type="noConversion"/>
  </si>
  <si>
    <t>2,5,0</t>
    <phoneticPr fontId="5" type="noConversion"/>
  </si>
  <si>
    <t>qipan0</t>
    <phoneticPr fontId="5" type="noConversion"/>
  </si>
  <si>
    <t>9/9/9/9/9/9/9/9/9/4K4</t>
    <phoneticPr fontId="5" type="noConversion"/>
  </si>
  <si>
    <t>5,0</t>
    <phoneticPr fontId="5" type="noConversion"/>
  </si>
  <si>
    <t>2,4,0</t>
    <phoneticPr fontId="5" type="noConversion"/>
  </si>
  <si>
    <t>5,1</t>
    <phoneticPr fontId="5" type="noConversion"/>
  </si>
  <si>
    <t>4,1</t>
    <phoneticPr fontId="5" type="noConversion"/>
  </si>
  <si>
    <t>4,2</t>
    <phoneticPr fontId="5" type="noConversion"/>
  </si>
  <si>
    <t>您真是非常非常优秀！接下来，我们提升下难度吧！</t>
    <phoneticPr fontId="5" type="noConversion"/>
  </si>
  <si>
    <t>3,2</t>
    <phoneticPr fontId="5" type="noConversion"/>
  </si>
  <si>
    <t>棋盘的xy点以棋盘的最左下方的x轴和y轴初始位置为0,0点，从左到右为0至8，y轴从下到上是0至10；y轴如果向下，则为-1；值需支持小数点，比如填“0,0.5”，则表示位置点在x轴0，y轴0到1之间一半的地方</t>
  </si>
  <si>
    <t>9/9/9/9/9/9/9/9/9/3nK4</t>
    <phoneticPr fontId="5" type="noConversion"/>
  </si>
  <si>
    <r>
      <t>4、指定棋子吃指定位置的棋子，填：</t>
    </r>
    <r>
      <rPr>
        <sz val="11"/>
        <color rgb="FF0000FF"/>
        <rFont val="等线"/>
        <family val="3"/>
        <charset val="134"/>
        <scheme val="minor"/>
      </rPr>
      <t>4,指定棋子, 棋子棋盘xy位置,被吃棋子,被吃棋子棋盘xy位置</t>
    </r>
    <phoneticPr fontId="5" type="noConversion"/>
  </si>
  <si>
    <r>
      <t>1、纯展示文本和引导框，填</t>
    </r>
    <r>
      <rPr>
        <sz val="11"/>
        <color rgb="FF0000FF"/>
        <rFont val="等线"/>
        <family val="3"/>
        <charset val="134"/>
        <scheme val="minor"/>
      </rPr>
      <t>1</t>
    </r>
    <phoneticPr fontId="5" type="noConversion"/>
  </si>
  <si>
    <r>
      <t>2、点击按钮,填：</t>
    </r>
    <r>
      <rPr>
        <sz val="11"/>
        <color rgb="FF0000FF"/>
        <rFont val="等线"/>
        <family val="3"/>
        <charset val="134"/>
        <scheme val="minor"/>
      </rPr>
      <t>2,按钮名，是否手指引导，是否框引导</t>
    </r>
    <phoneticPr fontId="5" type="noConversion"/>
  </si>
  <si>
    <r>
      <t>3、指定棋子吃星星位置点的星星，</t>
    </r>
    <r>
      <rPr>
        <sz val="11"/>
        <color rgb="FF0000FF"/>
        <rFont val="等线"/>
        <family val="3"/>
        <charset val="134"/>
        <scheme val="minor"/>
      </rPr>
      <t>填：3, 指定棋子, 棋子棋盘xy位置</t>
    </r>
    <phoneticPr fontId="5" type="noConversion"/>
  </si>
  <si>
    <r>
      <t>5、玩家手动移动指定棋子到指定位置</t>
    </r>
    <r>
      <rPr>
        <sz val="11"/>
        <color theme="1"/>
        <rFont val="等线"/>
        <family val="3"/>
        <charset val="134"/>
        <scheme val="minor"/>
      </rPr>
      <t>,填：</t>
    </r>
    <r>
      <rPr>
        <sz val="11"/>
        <color rgb="FF0000FF"/>
        <rFont val="等线"/>
        <family val="3"/>
        <charset val="134"/>
        <scheme val="minor"/>
      </rPr>
      <t>5, 指定棋子, 棋子棋盘xy位置，移动目标棋盘xy位置点,移动方式</t>
    </r>
    <phoneticPr fontId="5" type="noConversion"/>
  </si>
  <si>
    <r>
      <t>6、按棋谱走子,</t>
    </r>
    <r>
      <rPr>
        <sz val="11"/>
        <color rgb="FF0000FF"/>
        <rFont val="等线"/>
        <family val="3"/>
        <charset val="134"/>
        <scheme val="minor"/>
      </rPr>
      <t>填：6,云库指令格式的棋谱</t>
    </r>
    <phoneticPr fontId="5" type="noConversion"/>
  </si>
  <si>
    <r>
      <t>7、用指定杀法将军，填：</t>
    </r>
    <r>
      <rPr>
        <sz val="11"/>
        <color rgb="FF0000FF"/>
        <rFont val="等线"/>
        <family val="3"/>
        <charset val="134"/>
        <scheme val="minor"/>
      </rPr>
      <t>7,杀法类型</t>
    </r>
    <phoneticPr fontId="5" type="noConversion"/>
  </si>
  <si>
    <t>p</t>
  </si>
  <si>
    <t>P</t>
    <phoneticPr fontId="5" type="noConversion"/>
  </si>
  <si>
    <t>c</t>
  </si>
  <si>
    <t>C</t>
    <phoneticPr fontId="5" type="noConversion"/>
  </si>
  <si>
    <t>黑炮</t>
    <phoneticPr fontId="5" type="noConversion"/>
  </si>
  <si>
    <t>红炮</t>
    <phoneticPr fontId="5" type="noConversion"/>
  </si>
  <si>
    <t>红兵</t>
    <phoneticPr fontId="5" type="noConversion"/>
  </si>
  <si>
    <t>黑卒</t>
    <phoneticPr fontId="5" type="noConversion"/>
  </si>
  <si>
    <t>9/9/9/9/9/9/3p5/2pK5/3c5/9</t>
    <phoneticPr fontId="5" type="noConversion"/>
  </si>
  <si>
    <t>帅不能走出九宫格哦！</t>
    <phoneticPr fontId="5" type="noConversion"/>
  </si>
  <si>
    <t>您简直太优秀！接下来，我们再提升下难度吧！</t>
    <phoneticPr fontId="5" type="noConversion"/>
  </si>
  <si>
    <t>这不是最少步数的棋子哦！</t>
    <phoneticPr fontId="5" type="noConversion"/>
  </si>
  <si>
    <t>您简直太优秀了！接下来，我们试下吃子吧！</t>
    <phoneticPr fontId="5" type="noConversion"/>
  </si>
  <si>
    <t>1,4,0,4,1;1,4,0,3,0;1,4,0,5,0;1,4,8,3,8;1,4,8,5,8;1,4,8,4,9;1,4,8,4,7</t>
    <phoneticPr fontId="5" type="noConversion"/>
  </si>
  <si>
    <t>1,3,0;1,5,0;1,4,1;2,3,8;2,4,7;2,5,8;2,4,9</t>
    <phoneticPr fontId="5" type="noConversion"/>
  </si>
  <si>
    <t>1,5,0;1,4,1</t>
    <phoneticPr fontId="5" type="noConversion"/>
  </si>
  <si>
    <t>moves</t>
  </si>
  <si>
    <t>移动</t>
    <phoneticPr fontId="5" type="noConversion"/>
  </si>
  <si>
    <t>棋盘xy位置</t>
    <phoneticPr fontId="5" type="noConversion"/>
  </si>
  <si>
    <t>云指令库中的象棋位置</t>
    <phoneticPr fontId="5" type="noConversion"/>
  </si>
  <si>
    <t>rnbakabnr/9/1c5c1/p1p1p1p1p/9/9/P1P1P1P1P/1C5C1/9/RNBAKABNR w moves h2e2 h7e7</t>
  </si>
  <si>
    <t>白方走棋</t>
  </si>
  <si>
    <t>w</t>
    <phoneticPr fontId="5" type="noConversion"/>
  </si>
  <si>
    <t>黑方走棋</t>
  </si>
  <si>
    <t>h2e2</t>
    <phoneticPr fontId="5" type="noConversion"/>
  </si>
  <si>
    <t>从h2移动到e2</t>
    <phoneticPr fontId="5" type="noConversion"/>
  </si>
  <si>
    <t>h7e7</t>
    <phoneticPr fontId="5" type="noConversion"/>
  </si>
  <si>
    <t>从h7移动到e7</t>
    <phoneticPr fontId="5" type="noConversion"/>
  </si>
  <si>
    <t>(list#sep=;),reward1</t>
    <phoneticPr fontId="5" type="noConversion"/>
  </si>
  <si>
    <t>象棋分为两个阵营，&lt;font color=#f80421&gt;红色棋子&lt;/font&gt;一方为&lt;font color=#f80421&gt;红色阵营&lt;/font&gt;，在游戏中为&lt;font color=#048404&gt;先手方&lt;/font&gt;</t>
  </si>
  <si>
    <t>&lt;font color=#000000&gt;黑色棋子&lt;/font&gt;一方为&lt;font color=#f80421&gt;黑方阵营&lt;/font&gt;，在游戏中属于&lt;font color=#048404&gt;后手方&lt;/font&gt;</t>
  </si>
  <si>
    <t>棋盘中间的&lt;font color=#048404&gt;楚河汉界&lt;/font&gt;，一般被称呼&lt;font color=#048404&gt;河界&lt;/font&gt;</t>
  </si>
  <si>
    <t>&lt;font color=#f80421&gt;帅&lt;/font&gt;/&lt;font color=#000000&gt;将&lt;/font&gt;、&lt;font color=#f80421&gt;仕&lt;/font&gt;/&lt;font color=#000000&gt;士&lt;/font&gt;所在的&lt;font color=#048404&gt;米字方格&lt;/font&gt;，一般被称呼&lt;font color=#048404&gt;九宫&lt;/font&gt;，代表九个线条交叉点。</t>
  </si>
  <si>
    <t>棋盘中第五条竖线称为&lt;font color=#048404&gt;中线&lt;/font&gt;</t>
  </si>
  <si>
    <t>棋盘中第四和第六条竖线，称为&lt;font color=#048404&gt;肋道&lt;/font&gt;</t>
  </si>
  <si>
    <t>棋盘中第一和第九条竖线，称为&lt;font color=#048404&gt;边线&lt;/font&gt;</t>
  </si>
  <si>
    <t>以棋手为准，双方由下至上第一条横线称为&lt;font color=#048404&gt;底线&lt;/font&gt;</t>
  </si>
  <si>
    <t>以棋手为准，双方由下至上第二条横线称为&lt;font color=#048404&gt;底二线&lt;/font&gt;</t>
  </si>
  <si>
    <t>以棋手为准，双方由下至上第三条横线称为&lt;font color=#048404&gt;宫顶线&lt;/font&gt;</t>
  </si>
  <si>
    <t>以棋手为准，双方由下至上第四条横线称为&lt;font color=#048404&gt;兵行线/卒林线&lt;/font&gt;，这是兵和卒的初始位置</t>
  </si>
  <si>
    <t>河界两边的线称为&lt;font color=#048404&gt;河界线&lt;/font&gt;，这是兵和卒的初始位置</t>
  </si>
  <si>
    <t>&lt;font color=#f80421&gt;帅&lt;/font&gt;/&lt;font color=#000000&gt;将&lt;/font&gt;只能在&lt;font color=#048404&gt;九宫格&lt;/font&gt;内移动，不能走出&lt;font color=#048404&gt;九宫格&lt;/font&gt;</t>
  </si>
  <si>
    <t>注意！对局时&lt;font color=#f80421&gt;帅&lt;/font&gt;/&lt;font color=#000000&gt;将&lt;/font&gt;中间无棋子时，不可在同一竖线上，所以，这个&lt;font color=#f80421&gt;帅&lt;/font&gt;此时只能向&lt;font color=#048404&gt;下、右&lt;/font&gt;移动一格</t>
  </si>
  <si>
    <t>由于&lt;font color=#f80421&gt;帅&lt;/font&gt;不能走出九宫格，所以&lt;font color=#f80421&gt;帅&lt;/font&gt;也是&lt;font color=#048404&gt;不可以吃掉&lt;/font&gt;这颗星星的</t>
  </si>
  <si>
    <t>只有这颗星星，在&lt;font color=#f80421&gt;帅&lt;/font&gt;旁边横线一格距离，所以&lt;font color=#f80421&gt;帅&lt;/font&gt;可以移动过去&lt;font color=#048404&gt;吃掉&lt;/font&gt;这颗星星</t>
  </si>
  <si>
    <t>接下来，就让我们去习题实操练习下怎么走&lt;font color=#f80421&gt;帅&lt;/font&gt;和吃棋吧！</t>
  </si>
  <si>
    <t>您简直太优秀了！您已学会了如何走&lt;font color=#f80421&gt;帅&lt;/font&gt;/&lt;font color=#000000&gt;将&lt;/font&gt;，接下来，我们继续学习如何走&lt;font color=#f80421&gt;仕&lt;/font&gt;/&lt;font color=#000000&gt;士&lt;/font&gt;吧！</t>
  </si>
  <si>
    <t>步骤参数</t>
    <phoneticPr fontId="5" type="noConversion"/>
  </si>
  <si>
    <t>guide_type_param</t>
    <phoneticPr fontId="5" type="noConversion"/>
  </si>
  <si>
    <t>双车错</t>
  </si>
  <si>
    <t>3k5/7R1/6R2/9/p8/9/9/9/9/4K4</t>
  </si>
  <si>
    <t>侧面虎</t>
  </si>
  <si>
    <t>3k1a3/4a4/9/2R6/N8/9/6n2/5K3/4r4/9</t>
  </si>
  <si>
    <t>马后炮</t>
  </si>
  <si>
    <t>2bakab2/9/9/5N2C/9/9/4c2n1/4B4/4A4/2BAK4</t>
  </si>
  <si>
    <t>重炮</t>
  </si>
  <si>
    <t>2bakab2/9/c8/4C4/9/7C1/9/4B4/4A4/2c1KAB2</t>
  </si>
  <si>
    <t>对面笑</t>
  </si>
  <si>
    <t>5k5/9/9/9/9/3R5/9/9/9/4K4</t>
  </si>
  <si>
    <t>列马车</t>
  </si>
  <si>
    <t>4ka2R/9/6N2/9/9/9/9/9/9/5K3</t>
  </si>
  <si>
    <t>钓鱼马</t>
  </si>
  <si>
    <t>4k4/2R6/2N6/9/9/9/9/9/9/5K3</t>
  </si>
  <si>
    <t>八角马</t>
  </si>
  <si>
    <t>4ka3/8R/9/7N1/9/9/9/9/4A4/crBAK4</t>
  </si>
  <si>
    <t>双将</t>
  </si>
  <si>
    <t>3aka3/9/9/9/4N4/4R4/4C4/9/9/4K4</t>
  </si>
  <si>
    <t>闷宫</t>
  </si>
  <si>
    <t>2b1ka3/4a4/4b1C2/9/6c2/6C2/9/9/4K4/9</t>
  </si>
  <si>
    <t>闷杀(待更新fen)</t>
  </si>
  <si>
    <t>1N2knb2/4n4/4b4/9/C8/9/4C4/9/9/4K4</t>
  </si>
  <si>
    <t>铁门栓（车）</t>
  </si>
  <si>
    <t>3ak1b2/4a4/4b4/4CR3/7r1/9/1pp6/4B4/4A4/3A1KB2</t>
  </si>
  <si>
    <t>铁门栓（兵）</t>
  </si>
  <si>
    <t>3ak1b2/4aP3/4b4/4C4/7r1/9/1pp6/4B4/4A4/3A1KB2</t>
  </si>
  <si>
    <t>二鬼拍门</t>
  </si>
  <si>
    <t>4kab2/3P1P3/4b4/9/9/9/9/9/3p2p2/4K4</t>
  </si>
  <si>
    <t>天地炮</t>
  </si>
  <si>
    <t>1Cbak4/3Pa4/4b4/4C4/7r1/9/1pp6/4B4/4A4/3A1KB2</t>
  </si>
  <si>
    <t>困毙</t>
  </si>
  <si>
    <t>3k5/9/4P4/9/9/9/9/4B4/4A4/3A1KB2</t>
  </si>
  <si>
    <t>xy4</t>
    <phoneticPr fontId="5" type="noConversion"/>
  </si>
  <si>
    <t>(list#sep=;),int</t>
    <phoneticPr fontId="5" type="noConversion"/>
  </si>
  <si>
    <t>1101106;1101106</t>
    <phoneticPr fontId="5" type="noConversion"/>
  </si>
  <si>
    <t>1102106;1102106</t>
    <phoneticPr fontId="5" type="noConversion"/>
  </si>
  <si>
    <t>1102107;1102107</t>
    <phoneticPr fontId="5" type="noConversion"/>
  </si>
  <si>
    <t>1102108;1102108</t>
    <phoneticPr fontId="5" type="noConversion"/>
  </si>
  <si>
    <t>1102109;1102111</t>
    <phoneticPr fontId="5" type="noConversion"/>
  </si>
  <si>
    <t>1102110;1102110</t>
    <phoneticPr fontId="5" type="noConversion"/>
  </si>
  <si>
    <t>1101105;1101105</t>
    <phoneticPr fontId="5" type="noConversion"/>
  </si>
  <si>
    <t>9/9/9/9/9/9/9/9/9/5K3</t>
  </si>
  <si>
    <t>9/9/9/9/9/9/9/9/4K4/9</t>
    <phoneticPr fontId="5" type="noConversion"/>
  </si>
  <si>
    <t>9/9/9/9/9/9/9/9/5K3/9</t>
    <phoneticPr fontId="5" type="noConversion"/>
  </si>
  <si>
    <t>9/9/9/9/9/9/9/4K4/9/9</t>
    <phoneticPr fontId="5" type="noConversion"/>
  </si>
  <si>
    <t>9/9/9/9/9/9/9/3K5/9/9</t>
    <phoneticPr fontId="5" type="noConversion"/>
  </si>
  <si>
    <t>下方为己方，标注&lt;font color=#048404&gt;一至九&lt;/font&gt;，上方棋盘为敌方，标注&lt;font color=#048404&gt;9至1&lt;/font&gt;，这些数字称为&lt;font color=#048404&gt;位标&lt;/font&gt;</t>
    <phoneticPr fontId="5" type="noConversion"/>
  </si>
  <si>
    <t>点击&lt;font color=#f80421&gt;帅&lt;/font&gt;即可选中他，然后再点击&lt;font color=#048404&gt;星星&lt;/font&gt;，即可移动到星星位置。试试吧，把&lt;font color=#f80421&gt;帅&lt;/font&gt;移动到&lt;font color=#048404&gt;星星&lt;/font&gt;位置！</t>
  </si>
  <si>
    <t>做得很好！继续把&lt;font color=#f80421&gt;帅&lt;/font&gt;移动到新的&lt;font color=#048404&gt;星星&lt;/font&gt;位置吧！</t>
  </si>
  <si>
    <t>做得非常好！再试试把&lt;font color=#f80421&gt;帅&lt;/font&gt;移动到新的&lt;font color=#048404&gt;星星&lt;/font&gt;位置吧！</t>
  </si>
  <si>
    <t>做得真是太棒了！再试试把&lt;font color=#f80421&gt;帅&lt;/font&gt;移动到新的&lt;font color=#048404&gt;星星&lt;/font&gt;位置吧！</t>
  </si>
  <si>
    <t>这次需要移动&lt;font color=#f80421&gt;帅&lt;/font&gt;两步，才能移动到&lt;font color=#048404&gt;星星&lt;/font&gt;位置哟！试试吧！</t>
  </si>
  <si>
    <t>很好！这次需要移动&lt;font color=#f80421&gt;帅&lt;/font&gt;三步，才能移动到&lt;font color=#048404&gt;星星&lt;/font&gt;位置哟！试试吧！</t>
  </si>
  <si>
    <t>真是太棒了！这需要移动&lt;font color=#f80421&gt;帅&lt;/font&gt;四步，才能移动到&lt;font color=#048404&gt;星星&lt;/font&gt;位置哟！再试试吧！</t>
  </si>
  <si>
    <t>拿起&lt;font color=#f80421&gt;帅&lt;/font&gt;，吃掉旁边的&lt;font color=#048404&gt;黑马&lt;/font&gt;吧！</t>
  </si>
  <si>
    <t>good！这继续用&lt;font color=#f80421&gt;帅&lt;/font&gt;吃掉前面的&lt;font color=#048404&gt;黑车&lt;/font&gt;！</t>
  </si>
  <si>
    <t>1,6.5,0,0,0</t>
    <phoneticPr fontId="5" type="noConversion"/>
  </si>
  <si>
    <t>1,6.5,7,0,0</t>
    <phoneticPr fontId="5" type="noConversion"/>
  </si>
  <si>
    <t>1,6.5,3,0,0</t>
    <phoneticPr fontId="5" type="noConversion"/>
  </si>
  <si>
    <t>1,7,4</t>
    <phoneticPr fontId="5" type="noConversion"/>
  </si>
  <si>
    <t>3,2,5,0;3,9,5,7</t>
    <phoneticPr fontId="5" type="noConversion"/>
  </si>
  <si>
    <t>1,6.5,3.5,0,0</t>
    <phoneticPr fontId="5" type="noConversion"/>
  </si>
  <si>
    <t>1,6.5,5.3,0,0</t>
    <phoneticPr fontId="5" type="noConversion"/>
  </si>
  <si>
    <t>-0.5,4,8.5,-0.5</t>
    <phoneticPr fontId="5" type="noConversion"/>
  </si>
  <si>
    <t>-0.5,9.5,8.5,5</t>
    <phoneticPr fontId="5" type="noConversion"/>
  </si>
  <si>
    <t>1,6.5,5,0,0</t>
  </si>
  <si>
    <t>1,6.5,5,0,0</t>
    <phoneticPr fontId="5" type="noConversion"/>
  </si>
  <si>
    <t>1,6.5,2,0,0</t>
    <phoneticPr fontId="5" type="noConversion"/>
  </si>
  <si>
    <t>1,6,4;3,6,5</t>
    <phoneticPr fontId="5" type="noConversion"/>
  </si>
  <si>
    <t>3,9,3,7;3,9,5,9;5,9,5,7;5,7,3,7;3,8,5,8;4,9,4,7;3,2,3,0;3,2,5,2;5,2,5,0;5,0,3,0;3,1,5,1;4,2,4,0</t>
  </si>
  <si>
    <t>3,9,3,7;3,9,5,9;5,9,5,7;5,7,3,7;3,8,5,8;4,9,4,7;3,2,3,0;3,2,5,2;5,2,5,0;5,0,3,0;3,1,5,1;4,2,4,0</t>
    <phoneticPr fontId="5" type="noConversion"/>
  </si>
  <si>
    <t>3,6,-0.4;1,6,9.4</t>
    <phoneticPr fontId="5" type="noConversion"/>
  </si>
  <si>
    <t>-0.5,-0.5,8.5,-1;-0.5,10,8.5,9.5</t>
    <phoneticPr fontId="5" type="noConversion"/>
  </si>
  <si>
    <t>3,5,1;1,5,7.8</t>
    <phoneticPr fontId="5" type="noConversion"/>
  </si>
  <si>
    <t>1,6.5,6,0,0</t>
    <phoneticPr fontId="5" type="noConversion"/>
  </si>
  <si>
    <t>而这里的&lt;font color=#000000&gt;将&lt;/font&gt;所在位置，就可向&lt;font color=#048404&gt;上、下、左、右&lt;/font&gt;移动一格</t>
    <phoneticPr fontId="5" type="noConversion"/>
  </si>
  <si>
    <t>1,3,9;3,5,1</t>
    <phoneticPr fontId="5" type="noConversion"/>
  </si>
  <si>
    <t>1,4,0,4,1;1,4,0,5,0;2,3,9,3,0</t>
    <phoneticPr fontId="5" type="noConversion"/>
  </si>
  <si>
    <t>5,2</t>
    <phoneticPr fontId="5" type="noConversion"/>
  </si>
  <si>
    <t>我们再来看这几个星星，由于&lt;font color=#f80421&gt;帅&lt;/font&gt;不能斜线移动，所以&lt;font color=#f80421&gt;帅&lt;/font&gt;是&lt;font color=#048404不可以吃掉&gt;&lt;/font&gt;这颗星星的</t>
    <phoneticPr fontId="5" type="noConversion"/>
  </si>
  <si>
    <t>4,3.8,1</t>
    <phoneticPr fontId="5" type="noConversion"/>
  </si>
  <si>
    <t>1,6.2,0</t>
    <phoneticPr fontId="5" type="noConversion"/>
  </si>
  <si>
    <t>1,5.2,2</t>
    <phoneticPr fontId="5" type="noConversion"/>
  </si>
  <si>
    <t>这颗星星的虽然在九宫格，但是&lt;font color=#f80421&gt;帅&lt;/font&gt;每次只能移动一格，所以&lt;font color=#f80421&gt;帅&lt;/font&gt;也是&lt;font color=#048404&gt;不可以在下一步&lt;/font&gt;吃掉这颗星星的</t>
    <phoneticPr fontId="5" type="noConversion"/>
  </si>
  <si>
    <t>2,3.8,0</t>
    <phoneticPr fontId="5" type="noConversion"/>
  </si>
  <si>
    <t>1,6.5,4,0,0</t>
  </si>
  <si>
    <t>1,6.5,4,0,0</t>
    <phoneticPr fontId="5" type="noConversion"/>
  </si>
  <si>
    <t>4k4/9/9/9/9/9/9/9/9/4K4</t>
    <phoneticPr fontId="5" type="noConversion"/>
  </si>
  <si>
    <t>例如：这里的&lt;font color=#f80421&gt;帅&lt;/font&gt;所在位置，就只可向&lt;font color=#048404&gt;上、左、右&lt;/font&gt;移动一格</t>
    <phoneticPr fontId="5" type="noConversion"/>
  </si>
  <si>
    <t>1,7.5,-0.5,100,0</t>
    <phoneticPr fontId="5" type="noConversion"/>
  </si>
  <si>
    <t>3,9,5,7;3,7,5,9;3,0,5,2;3,2,5,0</t>
    <phoneticPr fontId="5" type="noConversion"/>
  </si>
  <si>
    <t>3,5,1;1,5,8</t>
  </si>
  <si>
    <t>手指滑动位置</t>
    <phoneticPr fontId="5" type="noConversion"/>
  </si>
  <si>
    <t>finger_xy2</t>
    <phoneticPr fontId="1" type="noConversion"/>
  </si>
  <si>
    <t>3a1a3/9/9/9/9/9/9/9/9/3A1A3</t>
    <phoneticPr fontId="5" type="noConversion"/>
  </si>
  <si>
    <t>2,3,9;2,4,9;2,5,9;2,3,8;2,4,8;2,5,8;2,3,7;2,4,7;2,5,7;1,3,2;1,4,2;1,5,2;1,3,1;1,4,1;1,5,1;1,3,0;1,4,0;1,5,0;</t>
    <phoneticPr fontId="5" type="noConversion"/>
  </si>
  <si>
    <t>&lt;font color=#f80421&gt;帅&lt;/font&gt;/&lt;font color=#000000&gt;将&lt;/font&gt;沿九宫格&lt;font color=#048404&gt;横线和竖线&lt;/font&gt;移动，且每次只能移动&lt;font color=#048404&gt;一格&lt;/font&gt;</t>
    <phoneticPr fontId="5" type="noConversion"/>
  </si>
  <si>
    <t>2,3,9;2,5,9;2,4,8;2,3,7;2,5,7;1,3,2;1,5,2;1,4,1;1,3,0;1,5,0;</t>
    <phoneticPr fontId="5" type="noConversion"/>
  </si>
  <si>
    <t>&lt;font color=#f80421&gt;仕&lt;/font&gt;/&lt;font color=#000000&gt;士&lt;/font&gt;沿九宫格&lt;font color=#048404&gt;斜线&lt;/font&gt;移动，且每次也只能移动&lt;font color=#048404&gt;一格&lt;/font&gt;，棋盘所示位置点就是他们能走到的位置</t>
    <phoneticPr fontId="5" type="noConversion"/>
  </si>
  <si>
    <t>这里的两个&lt;font color=#f80421&gt;仕&lt;/font&gt;均可向&lt;font color=#048404&gt;中心&lt;/font&gt;斜线移动一格</t>
    <phoneticPr fontId="5" type="noConversion"/>
  </si>
  <si>
    <t>1,4,0,4,1;1,4,0,3,0;1,4,0,5,0;</t>
    <phoneticPr fontId="5" type="noConversion"/>
  </si>
  <si>
    <t>1,3,0;1,5,0;1,4,1</t>
    <phoneticPr fontId="5" type="noConversion"/>
  </si>
  <si>
    <t>1,3,0,4,1;1,5,2,4,1</t>
  </si>
  <si>
    <t>1,4,1</t>
    <phoneticPr fontId="5" type="noConversion"/>
  </si>
  <si>
    <t>9/4a4/9/9/9/9/9/5A3/9/3A5</t>
    <phoneticPr fontId="5" type="noConversion"/>
  </si>
  <si>
    <t>而这里的&lt;font color=#000000&gt;士&lt;/font&gt;则可向&lt;font color=#048404&gt;左上、左下、右上、右下&lt;/font&gt;四个方向移动一格</t>
    <phoneticPr fontId="5" type="noConversion"/>
  </si>
  <si>
    <t>1,3,0,4,1;1,5,2,4,1;1,4,8,3,9;1,4,8,3,7;1,4,8,5,9;1,4,8,5,7</t>
    <phoneticPr fontId="5" type="noConversion"/>
  </si>
  <si>
    <t>1,4,1;2,3,9;2,3,7;2,5,7;2,5,9</t>
    <phoneticPr fontId="5" type="noConversion"/>
  </si>
  <si>
    <t>同样的，学完走法，让我们继续学习&lt;font color=#f80421&gt;仕&lt;/font&gt;/&lt;font color=#000000&gt;士&lt;/font&gt;的吃子方法</t>
    <phoneticPr fontId="5" type="noConversion"/>
  </si>
  <si>
    <t>3,9,5,7;5,9,5,7;3,2,5,0;5,2,3,0</t>
    <phoneticPr fontId="5" type="noConversion"/>
  </si>
  <si>
    <t>&lt;font color=#f80421&gt;仕&lt;/font&gt;/&lt;font color=#000000&gt;士&lt;/font&gt;的走棋和吃棋方式相同，只可&lt;font color=#048404&gt;沿斜线移动一格&lt;/font&gt;吃子</t>
    <phoneticPr fontId="5" type="noConversion"/>
  </si>
  <si>
    <t>&lt;font color=#f80421&gt;帅&lt;/font&gt;/&lt;font color=#000000&gt;将&lt;/font&gt;的走棋和吃棋方式相同，即沿&lt;font color=#048404&gt;九宫的横线和竖线移动一格&lt;/font&gt;吃子</t>
    <phoneticPr fontId="5" type="noConversion"/>
  </si>
  <si>
    <t>这里的星星，就是当前&lt;font color=#f80421&gt;帅&lt;/font&gt;/&lt;font color=#000000&gt;将&lt;/font&gt;可以&lt;font color=#048404&gt;吃棋&lt;/font&gt;的位置</t>
    <phoneticPr fontId="5" type="noConversion"/>
  </si>
  <si>
    <t>3a1a3/9/9/9/9/9/9/9/9/3A5</t>
    <phoneticPr fontId="5" type="noConversion"/>
  </si>
  <si>
    <t>2,1;3,1;4,1</t>
    <phoneticPr fontId="5" type="noConversion"/>
  </si>
  <si>
    <t>注意看这个星星，虽然星星在&lt;font color=#f80421&gt;仕&lt;/font&gt;斜线上，但是因为在九宫外，所以&lt;font color=#f80421&gt;仕&lt;/font&gt;不能吃它</t>
    <phoneticPr fontId="5" type="noConversion"/>
  </si>
  <si>
    <t>这个星星虽然在九宫内，但是它在&lt;font color=#f80421&gt;仕&lt;/font&gt;的竖线前一格，所以&lt;font color=#f80421&gt;仕&lt;/font&gt;也不能吃它</t>
    <phoneticPr fontId="5" type="noConversion"/>
  </si>
  <si>
    <t>2,1.2,0.2</t>
    <phoneticPr fontId="5" type="noConversion"/>
  </si>
  <si>
    <t>4,3.2,1.2</t>
    <phoneticPr fontId="5" type="noConversion"/>
  </si>
  <si>
    <t>3,4.2,1.2</t>
    <phoneticPr fontId="5" type="noConversion"/>
  </si>
  <si>
    <t>再看这颗星星，他在九宫仕斜线上，但是它在斜线前两格，所以也不能立即吃，需要移动两次才能吃掉</t>
    <phoneticPr fontId="5" type="noConversion"/>
  </si>
  <si>
    <t>同样这颗星星，虽然在九宫横线上，但是如果沿箭头走两次斜线，也是两步后吃掉它</t>
    <phoneticPr fontId="5" type="noConversion"/>
  </si>
  <si>
    <t>只有这颗星星，在九宫内，且在在&lt;font color=#f80421&gt;仕&lt;/font&gt;的斜线前一格，所以&lt;font color=#f80421&gt;仕&lt;/font&gt;能立即吃它</t>
    <phoneticPr fontId="5" type="noConversion"/>
  </si>
  <si>
    <t>3,5.2,1.2</t>
    <phoneticPr fontId="5" type="noConversion"/>
  </si>
  <si>
    <t>3,5.2,0.2</t>
    <phoneticPr fontId="5" type="noConversion"/>
  </si>
  <si>
    <t>1,3,0,4,1</t>
    <phoneticPr fontId="5" type="noConversion"/>
  </si>
  <si>
    <t>1,3,0,4,1;1,4,1,5,2</t>
    <phoneticPr fontId="5" type="noConversion"/>
  </si>
  <si>
    <t>1,3,0,4,1;1,4,1,5,0</t>
    <phoneticPr fontId="5" type="noConversion"/>
  </si>
  <si>
    <t>已经学得差不多了，接下来，就让我们去习题实操练习下怎么走&lt;font color=#f80421&gt;仕&lt;/font&gt;和吃棋吧！</t>
    <phoneticPr fontId="5" type="noConversion"/>
  </si>
  <si>
    <t>选中&lt;font color=#f80421&gt;仕&lt;/font&gt;，把他移动到&lt;font color=#048404&gt;星星&lt;/font&gt;位置。</t>
    <phoneticPr fontId="5" type="noConversion"/>
  </si>
  <si>
    <t>做得很好！继续移动&lt;font color=#f80421&gt;仕&lt;/font&gt;到新的&lt;font color=#048404&gt;星星&lt;/font&gt;位置吧！</t>
    <phoneticPr fontId="5" type="noConversion"/>
  </si>
  <si>
    <t>你真是太棒了！这次难一点，再试试把&lt;font color=#f80421&gt;仕&lt;/font&gt;移动到远一点的&lt;font color=#048404&gt;星星&lt;/font&gt;位置吧！</t>
    <phoneticPr fontId="5" type="noConversion"/>
  </si>
  <si>
    <t>9/9/9/9/9/9/9/9/9/3A5</t>
    <phoneticPr fontId="5" type="noConversion"/>
  </si>
  <si>
    <t>5,2</t>
  </si>
  <si>
    <t>3,0</t>
    <phoneticPr fontId="5" type="noConversion"/>
  </si>
  <si>
    <t>做得真是太棒了！再移动到新的&lt;font color=#048404&gt;星星&lt;/font&gt;位置吧！这次需要思考下哟！</t>
    <phoneticPr fontId="5" type="noConversion"/>
  </si>
  <si>
    <t>9/9/9/9/9/9/9/9/4A4/9</t>
    <phoneticPr fontId="5" type="noConversion"/>
  </si>
  <si>
    <t>9/9/9/9/9/9/9/9/9/5A3</t>
    <phoneticPr fontId="5" type="noConversion"/>
  </si>
  <si>
    <t>9/9/9/9/9/9/9/3A5/9/9</t>
    <phoneticPr fontId="5" type="noConversion"/>
  </si>
  <si>
    <t>2,2.8,0.2</t>
    <phoneticPr fontId="5" type="noConversion"/>
  </si>
  <si>
    <t>9/9/9/9/9/9/9/5A3/9/9</t>
    <phoneticPr fontId="5" type="noConversion"/>
  </si>
  <si>
    <t>你真是太棒了！请继续移动！</t>
    <phoneticPr fontId="5" type="noConversion"/>
  </si>
  <si>
    <t>选中&lt;font color=#f80421&gt;仕&lt;/font&gt;，把他移动到&lt;font color=#048404&gt;星星&lt;/font&gt;位置，这次需要移动2步才能到达哦。</t>
    <phoneticPr fontId="5" type="noConversion"/>
  </si>
  <si>
    <t>9/9/9/9/9/9/9/9/4p4/3A5</t>
    <phoneticPr fontId="5" type="noConversion"/>
  </si>
  <si>
    <t>9/9/9/9/9/9/9/5p3/4A4/9</t>
    <phoneticPr fontId="5" type="noConversion"/>
  </si>
  <si>
    <t>拿起&lt;font color=#f80421&gt;仕&lt;/font&gt;，吃掉右前方的&lt;font color=#048404&gt;黑卒&lt;/font&gt;吧！</t>
    <phoneticPr fontId="5" type="noConversion"/>
  </si>
  <si>
    <t>继续用&lt;font color=#f80421&gt;仕&lt;/font&gt;吃掉右前方的&lt;font color=#048404&gt;黑卒&lt;/font&gt;！</t>
    <phoneticPr fontId="5" type="noConversion"/>
  </si>
  <si>
    <t>这次难度增加了哟！移动&lt;font color=#f80421&gt;帅&lt;/font&gt;2步，吃掉&lt;font color=#048404&gt;黑卒&lt;/font&gt;吧！</t>
    <phoneticPr fontId="5" type="noConversion"/>
  </si>
  <si>
    <t>9/9/9/9/9/9/9/9/3r5/3K5</t>
    <phoneticPr fontId="5" type="noConversion"/>
  </si>
  <si>
    <t>9/9/9/9/9/9/9/9/3K1p3/9</t>
    <phoneticPr fontId="5" type="noConversion"/>
  </si>
  <si>
    <t>加油！继续移动&lt;font color=#f80421&gt;帅&lt;/font&gt;3步，吃掉&lt;font color=#048404&gt;黑马&lt;/font&gt;吧！</t>
    <phoneticPr fontId="5" type="noConversion"/>
  </si>
  <si>
    <t>9/9/9/9/9/9/9/3n5/5K3/9</t>
    <phoneticPr fontId="5" type="noConversion"/>
  </si>
  <si>
    <t>9/9/9/9/9/9/9/3K5/9/5c3</t>
    <phoneticPr fontId="5" type="noConversion"/>
  </si>
  <si>
    <t>加油！继续移动&lt;font color=#f80421&gt;帅&lt;/font&gt;3步，吃掉&lt;font color=#048404&gt;黑炮&lt;/font&gt;吧！</t>
    <phoneticPr fontId="5" type="noConversion"/>
  </si>
  <si>
    <t>9/9/9/9/9/9/9/5n3/2pK5/2c3c2</t>
    <phoneticPr fontId="5" type="noConversion"/>
  </si>
  <si>
    <t>9/9/9/9/9/9/9/3K3n1/5c3/1p1n1c3</t>
    <phoneticPr fontId="5" type="noConversion"/>
  </si>
  <si>
    <t>这不是最多步数的棋子哦！</t>
    <phoneticPr fontId="5" type="noConversion"/>
  </si>
  <si>
    <t>9/9/9/9/9/9/9/3n1c3/5p3/2cK5</t>
    <phoneticPr fontId="5" type="noConversion"/>
  </si>
  <si>
    <t>这次提升下难度！继续用&lt;font color=#f80421&gt;仕&lt;/font&gt;吃掉&lt;font color=#048404&gt;黑马&lt;/font&gt;！这次需要2步才能吃到马。</t>
    <phoneticPr fontId="5" type="noConversion"/>
  </si>
  <si>
    <t>9/9/9/9/9/9/9/5A3/9/3n5</t>
    <phoneticPr fontId="5" type="noConversion"/>
  </si>
  <si>
    <t>9/9/9/9/9/9/9/9/9/3A1r3</t>
    <phoneticPr fontId="5" type="noConversion"/>
  </si>
  <si>
    <t>您真是太优秀了！接下来，我们试下吃子吧！</t>
    <phoneticPr fontId="5" type="noConversion"/>
  </si>
  <si>
    <t>请继续用&lt;font color=#f80421&gt;仕&lt;/font&gt;吃掉&lt;font color=#048404&gt;黑车&lt;/font&gt;！这次也需要2步才能吃到马。</t>
    <phoneticPr fontId="5" type="noConversion"/>
  </si>
  <si>
    <t>难度提升了！请自行判断，用&lt;font color=#f80421&gt;仕&lt;/font&gt;吃掉&lt;font color=#048404&gt;能吃&lt;/font&gt;的棋子吧！</t>
    <phoneticPr fontId="5" type="noConversion"/>
  </si>
  <si>
    <t>9/9/9/9/9/9/9/4cp3/3p1n3/2pAc4</t>
    <phoneticPr fontId="5" type="noConversion"/>
  </si>
  <si>
    <t>不错哟！继续用&lt;font color=#f80421&gt;仕&lt;/font&gt;吃掉&lt;font color=#048404&gt;可以吃&lt;/font&gt;的棋子！</t>
    <phoneticPr fontId="5" type="noConversion"/>
  </si>
  <si>
    <t>这次提升下难度！需要您自行判断，用&lt;font color=#f80421&gt;帅&lt;/font&gt;吃掉&lt;font color=#048404&gt;可以吃&lt;/font&gt;的棋子！试试吧！</t>
    <phoneticPr fontId="5" type="noConversion"/>
  </si>
  <si>
    <t>做得很好，继续提升难度！请自行判断，用&lt;font color=#f80421&gt;帅&lt;/font&gt;吃掉&lt;font color=#048404&gt;可以吃&lt;/font&gt;的棋子！试试吧！</t>
    <phoneticPr fontId="5" type="noConversion"/>
  </si>
  <si>
    <t>再来提升下难度！需要你自行判断，用&lt;font color=#f80421&gt;帅&lt;/font&gt;吃掉离他&lt;font color=#048404&gt;最少步数&lt;/font&gt;的棋子！试试吧！</t>
    <phoneticPr fontId="5" type="noConversion"/>
  </si>
  <si>
    <t>继续提升下难度！需要你自行判断，用&lt;font color=#f80421&gt;帅&lt;/font&gt;吃掉离他&lt;font color=#048404&gt;最多步数&lt;/font&gt;的棋子！试试吧！</t>
    <phoneticPr fontId="5" type="noConversion"/>
  </si>
  <si>
    <t>&lt;font color=#f80421&gt;仕&lt;/font&gt;只能沿九宫&lt;font color=#048404&gt;斜线&lt;/font&gt;上吃棋子哟！</t>
    <phoneticPr fontId="5" type="noConversion"/>
  </si>
  <si>
    <t>难度提升！！继续用&lt;font color=#f80421&gt;仕&lt;/font&gt;吃掉所有&lt;font color=#048404&gt;可以吃&lt;/font&gt;的棋子！</t>
    <phoneticPr fontId="5" type="noConversion"/>
  </si>
  <si>
    <t>9/9/9/9/9/9/9/4c4/3npp3/2pAKp3</t>
    <phoneticPr fontId="5" type="noConversion"/>
  </si>
  <si>
    <t>9/9/9/9/9/9/9/4c4/3nAp3/2p1Kp3</t>
    <phoneticPr fontId="5" type="noConversion"/>
  </si>
  <si>
    <t>9/9/9/9/9/9/9/9/3pc4/2p6/2cA5</t>
    <phoneticPr fontId="5" type="noConversion"/>
  </si>
  <si>
    <t>您简直太优秀了！您已学会了如何走&lt;font color=#f80421&gt;仕&lt;/font&gt;/&lt;font color=#000000&gt;士&lt;/font&gt;，接下来，我们继续学习如何走&lt;font color=#f80421&gt;相&lt;/font&gt;/&lt;font color=#000000&gt;象&lt;/font&gt;吧！</t>
    <phoneticPr fontId="5" type="noConversion"/>
  </si>
  <si>
    <t>&lt;font color=#f80421&gt;仕&lt;/font&gt;/&lt;font color=#000000&gt;士&lt;/font&gt;是帅和将的贴身护卫,所以也只能在&lt;font color=#048404&gt;九宫格&lt;/font&gt;内移动。</t>
    <phoneticPr fontId="5" type="noConversion"/>
  </si>
  <si>
    <t>测试习题</t>
    <phoneticPr fontId="5" type="noConversion"/>
  </si>
  <si>
    <t>3,7</t>
    <phoneticPr fontId="5" type="noConversion"/>
  </si>
  <si>
    <t>K,4,0,5,0,0</t>
  </si>
  <si>
    <t>K,5,0,5,1,0</t>
  </si>
  <si>
    <t>K,5,1,4,1,0</t>
  </si>
  <si>
    <t>K,4,1,4,2,0</t>
  </si>
  <si>
    <t>K,4,0,4,2,0</t>
  </si>
  <si>
    <t>K,4,2,5,0,0</t>
  </si>
  <si>
    <t>K,5,0,3,2,0</t>
  </si>
  <si>
    <t>K,4,0,3,0,0</t>
  </si>
  <si>
    <t>K,3,0,3,1,0</t>
  </si>
  <si>
    <t>K,3,1,5,1,0</t>
  </si>
  <si>
    <t>K,5,1,3,2,0</t>
  </si>
  <si>
    <t>K,3,2,5,0,0</t>
  </si>
  <si>
    <t>K,3,2,3,1,0</t>
  </si>
  <si>
    <t>K,3,1,5,2,0</t>
  </si>
  <si>
    <t>K,3,0,3,2,0</t>
  </si>
  <si>
    <t>A,3,0,4,1,0</t>
  </si>
  <si>
    <t>A,4,1,5,2,0</t>
  </si>
  <si>
    <t>A,5,2,4,1,0</t>
  </si>
  <si>
    <t>A,4,1,5,0,0</t>
  </si>
  <si>
    <t>A,5,0,4,1,0</t>
  </si>
  <si>
    <t>A,4,1,3,2,0</t>
  </si>
  <si>
    <t>,0</t>
  </si>
  <si>
    <t>A,3,0,5,2,0</t>
  </si>
  <si>
    <t>A,5,2,5,0,0</t>
  </si>
  <si>
    <t>A,5,0,3,2,0</t>
  </si>
  <si>
    <t>A,3,2,3,0,0</t>
  </si>
  <si>
    <t>A,4,0,5,2,0</t>
  </si>
  <si>
    <t>A,5,2,3,0,0</t>
  </si>
  <si>
    <t>A,3,0,5,0,0</t>
  </si>
  <si>
    <t>A,3,0,3,2,0</t>
  </si>
  <si>
    <t>N,1,3,2,5,1</t>
    <phoneticPr fontId="5" type="noConversion"/>
  </si>
  <si>
    <t>n,5,8,4,6</t>
    <phoneticPr fontId="5" type="noConversion"/>
  </si>
  <si>
    <t>1,6.5,0.5,0,0</t>
    <phoneticPr fontId="5" type="noConversion"/>
  </si>
  <si>
    <t>把&lt;font color=#f80421&gt;红马&lt;/font&gt;用最少步数移动到星星位置！</t>
    <phoneticPr fontId="5" type="noConversion"/>
  </si>
  <si>
    <t>3,4,6</t>
    <phoneticPr fontId="5" type="noConversion"/>
  </si>
  <si>
    <t>1,6,5</t>
    <phoneticPr fontId="5" type="noConversion"/>
  </si>
  <si>
    <t>但是注意，这里还有个&lt;font color=#000000&gt;马&lt;/font&gt;在保护它！</t>
    <phoneticPr fontId="5" type="noConversion"/>
  </si>
  <si>
    <t>N,2,5,3,7,1</t>
    <phoneticPr fontId="5" type="noConversion"/>
  </si>
  <si>
    <t>(list#sep=;),xy4</t>
    <phoneticPr fontId="5" type="noConversion"/>
  </si>
  <si>
    <t>1,4,6,5,7</t>
    <phoneticPr fontId="5" type="noConversion"/>
  </si>
  <si>
    <t>所以，千万不要吃黑马，继续前进到星星位置，将军！</t>
    <phoneticPr fontId="5" type="noConversion"/>
  </si>
  <si>
    <t>黑方的&lt;font color=#000000&gt;马&lt;/font&gt;上了一步，看起来你似乎能吃它？</t>
    <phoneticPr fontId="5" type="noConversion"/>
  </si>
  <si>
    <t>接下来，我们按棋谱走出《橘中秘》的顺炮横车局</t>
    <phoneticPr fontId="5" type="noConversion"/>
  </si>
  <si>
    <t>请走出&lt;font color=#048404&gt;{0}&lt;/font&gt;！</t>
    <phoneticPr fontId="5" type="noConversion"/>
  </si>
  <si>
    <t>请按棋谱移动棋子！</t>
    <phoneticPr fontId="5" type="noConversion"/>
  </si>
  <si>
    <t>rnbakabnr/9/1c5c1/p1p1p1p1p/9/9/P1P1P1P1P/1C5C1/9/RNBAKABNR w moves h2e2 h7e7 h0g2 h9g7 i0i1 i9h9 i1d1 h9h3 d1d8 b9a7 a0a1 b7b0 b2b7 g7h9 e2e6 f9e8 a1d1 e9f9 d8d9 e8d9 d1f1 e7f7 f1f7 f9e9 b7e7</t>
  </si>
  <si>
    <t>类型</t>
    <phoneticPr fontId="5" type="noConversion"/>
  </si>
  <si>
    <t>8R/4ak3/9/9/9/7R1/9/9/2r2p3/4K4</t>
  </si>
  <si>
    <t>您移动的步数不是最少步数哟！</t>
    <phoneticPr fontId="5" type="noConversion"/>
  </si>
  <si>
    <t>你仅需一步就能到达星星位置！</t>
    <phoneticPr fontId="5" type="noConversion"/>
  </si>
  <si>
    <t>请用&lt;font color=#f80421&gt;双车错&lt;/font&gt;赢得胜利！</t>
    <phoneticPr fontId="5" type="noConversion"/>
  </si>
  <si>
    <t>2,5</t>
    <phoneticPr fontId="5" type="noConversion"/>
  </si>
  <si>
    <t>4k4/5n3/4b4/9/2N3n2/9/6C2/5p3/9/4K4 b</t>
  </si>
  <si>
    <t>4k4/5n3/4b4/9/6n2/9/1N4C2/5p3/9/4K4 w</t>
    <phoneticPr fontId="5" type="noConversion"/>
  </si>
  <si>
    <t>4k4/9/4b4/4n4/2N3n2/9/6C2/5p3/9/4K4 w</t>
  </si>
  <si>
    <t>请使用双车错将死对方！</t>
    <phoneticPr fontId="5" type="noConversion"/>
  </si>
  <si>
    <t>ui_btn_canju_cjcg</t>
  </si>
  <si>
    <t>ui_btn_canju_mrcj</t>
  </si>
  <si>
    <t>ui_btn_canju_cjdz</t>
  </si>
  <si>
    <t>ui_btn_canju_cjxs</t>
  </si>
  <si>
    <t>ui_btn_canju_sfxl</t>
  </si>
  <si>
    <t>ui_btn_canju_zsxl</t>
  </si>
  <si>
    <t>ui_btn_canju_gpdq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</si>
</sst>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scheme val="minor"/>
    </font>
    <font>
      <sz val="11"/>
      <color theme="1"/>
      <name val="等线"/>
      <family val="3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name val="等线"/>
      <family val="3"/>
      <charset val="134"/>
      <scheme val="minor"/>
    </font>
    <font>
      <sz val="11"/>
      <color rgb="FF333333"/>
      <name val="Arial"/>
      <family val="2"/>
    </font>
    <font>
      <sz val="12"/>
      <color theme="1"/>
      <name val="等线"/>
      <family val="3"/>
      <charset val="134"/>
      <scheme val="minor"/>
    </font>
    <font>
      <sz val="11"/>
      <color rgb="FF0000FF"/>
      <name val="等线"/>
      <family val="3"/>
      <charset val="134"/>
      <scheme val="minor"/>
    </font>
    <font>
      <sz val="9.6"/>
      <color rgb="FF0F1115"/>
      <name val="Var(--ds-font-family-code)"/>
      <family val="2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/>
    <xf numFmtId="0" fontId="6" fillId="0" borderId="0">
      <alignment vertical="center"/>
    </xf>
    <xf numFmtId="0" fontId="12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9" fillId="2" borderId="0" xfId="2" applyNumberFormat="1" applyFont="1" applyFill="1" applyAlignment="1">
      <alignment horizontal="center"/>
    </xf>
    <xf numFmtId="49" fontId="10" fillId="0" borderId="0" xfId="2" applyNumberFormat="1" applyFont="1" applyAlignment="1">
      <alignment horizontal="center"/>
    </xf>
    <xf numFmtId="49" fontId="10" fillId="4" borderId="0" xfId="2" applyNumberFormat="1" applyFont="1" applyFill="1" applyAlignment="1">
      <alignment horizontal="center"/>
    </xf>
    <xf numFmtId="0" fontId="11" fillId="0" borderId="0" xfId="0" applyFont="1"/>
    <xf numFmtId="0" fontId="0" fillId="5" borderId="0" xfId="0" applyFill="1"/>
    <xf numFmtId="0" fontId="0" fillId="4" borderId="0" xfId="0" applyFill="1" applyAlignment="1">
      <alignment horizontal="left"/>
    </xf>
    <xf numFmtId="0" fontId="14" fillId="0" borderId="0" xfId="0" applyFont="1" applyAlignment="1">
      <alignment horizontal="left" vertical="center" inden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12" fillId="2" borderId="0" xfId="3" applyFill="1" applyAlignment="1">
      <alignment horizontal="left"/>
    </xf>
    <xf numFmtId="0" fontId="12" fillId="2" borderId="0" xfId="3" applyFill="1"/>
    <xf numFmtId="0" fontId="6" fillId="2" borderId="0" xfId="1" applyFill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6" fillId="4" borderId="0" xfId="0" applyFont="1" applyFill="1"/>
    <xf numFmtId="0" fontId="15" fillId="4" borderId="0" xfId="0" applyFont="1" applyFill="1" applyAlignment="1">
      <alignment horizontal="center"/>
    </xf>
  </cellXfs>
  <cellStyles count="4">
    <cellStyle name="常规" xfId="0" builtinId="0"/>
    <cellStyle name="常规 2" xfId="3" xr:uid="{C99425DA-7A48-4E65-9476-EC8E8A5779B6}"/>
    <cellStyle name="常规 2 2" xfId="1" xr:uid="{1CEC1C29-AAE6-45EB-A062-C46CB90B9926}"/>
    <cellStyle name="常规 2 3 2" xfId="2" xr:uid="{96DC04F1-756B-4371-A0F5-88F143DC987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92</xdr:row>
      <xdr:rowOff>0</xdr:rowOff>
    </xdr:from>
    <xdr:to>
      <xdr:col>8</xdr:col>
      <xdr:colOff>399618</xdr:colOff>
      <xdr:row>98</xdr:row>
      <xdr:rowOff>180817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E56B9AD-2D47-8F86-C98C-0A3CC928D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" y="16506825"/>
          <a:ext cx="3457143" cy="12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1</xdr:row>
      <xdr:rowOff>133350</xdr:rowOff>
    </xdr:from>
    <xdr:to>
      <xdr:col>6</xdr:col>
      <xdr:colOff>170981</xdr:colOff>
      <xdr:row>8</xdr:row>
      <xdr:rowOff>161763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D1FEB22-793A-4BD9-FE52-84DFBAB09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14325"/>
          <a:ext cx="3752381" cy="1295238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0</xdr:row>
      <xdr:rowOff>161926</xdr:rowOff>
    </xdr:from>
    <xdr:to>
      <xdr:col>13</xdr:col>
      <xdr:colOff>390525</xdr:colOff>
      <xdr:row>9</xdr:row>
      <xdr:rowOff>168943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4936601-ABC4-6B76-BB6D-B2A4281CB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3850" y="161926"/>
          <a:ext cx="4876800" cy="163579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13</xdr:row>
      <xdr:rowOff>9525</xdr:rowOff>
    </xdr:from>
    <xdr:to>
      <xdr:col>6</xdr:col>
      <xdr:colOff>374607</xdr:colOff>
      <xdr:row>37</xdr:row>
      <xdr:rowOff>142875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BAD26B7-4995-7546-0C71-9E9CABB20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2362200"/>
          <a:ext cx="3679782" cy="447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19049</xdr:colOff>
      <xdr:row>13</xdr:row>
      <xdr:rowOff>9525</xdr:rowOff>
    </xdr:from>
    <xdr:to>
      <xdr:col>13</xdr:col>
      <xdr:colOff>331808</xdr:colOff>
      <xdr:row>38</xdr:row>
      <xdr:rowOff>19050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7046700-6124-8425-31DA-A289119B1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4" y="2362200"/>
          <a:ext cx="3741759" cy="461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323124</xdr:colOff>
      <xdr:row>37</xdr:row>
      <xdr:rowOff>170614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0C7979D-7635-A083-1FDD-2889C084F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180975"/>
          <a:ext cx="5809524" cy="6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E24B-6FF3-41A6-83CF-DCDD00D9A95C}">
  <dimension ref="A1:F24"/>
  <sheetViews>
    <sheetView workbookViewId="0">
      <selection activeCell="C31" sqref="C31"/>
    </sheetView>
  </sheetViews>
  <sheetFormatPr defaultColWidth="11" defaultRowHeight="14.25"/>
  <cols>
    <col min="1" max="1" width="16.125" style="5" customWidth="1"/>
    <col min="2" max="2" width="12.875" style="5" customWidth="1"/>
    <col min="3" max="3" width="13.5" style="5" bestFit="1" customWidth="1"/>
    <col min="4" max="4" width="15.125" style="5" bestFit="1" customWidth="1"/>
    <col min="5" max="5" width="9.5" style="5" customWidth="1"/>
    <col min="6" max="6" width="11" style="5"/>
    <col min="7" max="7" width="13.375" style="5" bestFit="1" customWidth="1"/>
    <col min="8" max="10" width="11" style="5"/>
    <col min="11" max="11" width="13" style="5" bestFit="1" customWidth="1"/>
    <col min="12" max="16384" width="11" style="5"/>
  </cols>
  <sheetData>
    <row r="1" spans="1:6">
      <c r="A1" s="4" t="s">
        <v>6</v>
      </c>
      <c r="B1" s="4" t="s">
        <v>7</v>
      </c>
      <c r="C1" s="4" t="s">
        <v>53</v>
      </c>
      <c r="D1" s="4" t="s">
        <v>13</v>
      </c>
      <c r="E1" s="5" t="s">
        <v>19</v>
      </c>
    </row>
    <row r="2" spans="1:6">
      <c r="A2" s="4" t="s">
        <v>8</v>
      </c>
      <c r="B2" s="6" t="s">
        <v>3</v>
      </c>
      <c r="C2" s="6" t="s">
        <v>44</v>
      </c>
      <c r="D2" s="7"/>
      <c r="E2" s="6" t="s">
        <v>20</v>
      </c>
    </row>
    <row r="3" spans="1:6">
      <c r="A3" s="4" t="s">
        <v>9</v>
      </c>
      <c r="B3" s="6" t="s">
        <v>0</v>
      </c>
      <c r="C3" s="6" t="s">
        <v>0</v>
      </c>
      <c r="D3" s="7"/>
      <c r="E3" s="6" t="s">
        <v>0</v>
      </c>
    </row>
    <row r="4" spans="1:6">
      <c r="A4" s="4" t="s">
        <v>10</v>
      </c>
      <c r="B4" s="8" t="s">
        <v>11</v>
      </c>
      <c r="C4" s="6" t="s">
        <v>11</v>
      </c>
      <c r="D4" s="7"/>
      <c r="E4" s="6" t="s">
        <v>11</v>
      </c>
    </row>
    <row r="5" spans="1:6">
      <c r="A5" s="4" t="s">
        <v>12</v>
      </c>
      <c r="B5" s="6" t="s">
        <v>45</v>
      </c>
      <c r="C5" s="6">
        <v>0</v>
      </c>
      <c r="D5" s="7"/>
      <c r="E5" s="6">
        <v>0</v>
      </c>
    </row>
    <row r="6" spans="1:6">
      <c r="A6" s="4"/>
      <c r="B6" s="5">
        <v>1</v>
      </c>
      <c r="C6" s="5">
        <v>10000000</v>
      </c>
      <c r="D6" s="5" t="s">
        <v>15</v>
      </c>
      <c r="E6" s="5">
        <v>1</v>
      </c>
    </row>
    <row r="7" spans="1:6">
      <c r="A7" s="4"/>
      <c r="B7" s="5">
        <v>2</v>
      </c>
      <c r="C7" s="5">
        <v>10000001</v>
      </c>
      <c r="D7" s="5" t="s">
        <v>16</v>
      </c>
      <c r="E7" s="5">
        <v>2</v>
      </c>
    </row>
    <row r="8" spans="1:6">
      <c r="A8" s="4"/>
      <c r="B8" s="5">
        <v>3</v>
      </c>
      <c r="C8" s="5">
        <v>10000002</v>
      </c>
      <c r="D8" s="5" t="s">
        <v>17</v>
      </c>
      <c r="E8" s="4">
        <v>3</v>
      </c>
    </row>
    <row r="9" spans="1:6">
      <c r="A9" s="4"/>
      <c r="B9" s="5">
        <v>4</v>
      </c>
      <c r="C9" s="5">
        <v>10000003</v>
      </c>
      <c r="D9" s="4" t="s">
        <v>18</v>
      </c>
      <c r="E9" s="4">
        <v>4</v>
      </c>
    </row>
    <row r="10" spans="1:6">
      <c r="A10" s="4"/>
      <c r="D10" s="4"/>
      <c r="E10" s="4"/>
    </row>
    <row r="11" spans="1:6">
      <c r="A11" s="4"/>
      <c r="C11" s="4"/>
      <c r="D11" s="4"/>
      <c r="E11" s="4"/>
    </row>
    <row r="12" spans="1:6">
      <c r="A12" s="4"/>
      <c r="E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BA72-2193-445A-94E0-468053A9EB43}">
  <dimension ref="A1:J23"/>
  <sheetViews>
    <sheetView tabSelected="1" workbookViewId="0">
      <selection activeCell="F28" sqref="F28"/>
    </sheetView>
  </sheetViews>
  <sheetFormatPr defaultRowHeight="14.25"/>
  <cols>
    <col min="1" max="1" width="11.75" bestFit="1" customWidth="1"/>
    <col min="2" max="2" width="13" bestFit="1" customWidth="1"/>
    <col min="3" max="3" width="13" customWidth="1"/>
    <col min="4" max="5" width="14.75" customWidth="1"/>
    <col min="6" max="6" width="13" bestFit="1" customWidth="1"/>
    <col min="7" max="7" width="10.125" customWidth="1"/>
    <col min="8" max="8" width="26.75" customWidth="1"/>
    <col min="9" max="9" width="14.5" customWidth="1"/>
    <col min="10" max="10" width="49.75" customWidth="1"/>
  </cols>
  <sheetData>
    <row r="1" spans="1:10">
      <c r="A1" s="4" t="s">
        <v>6</v>
      </c>
      <c r="B1" s="4" t="s">
        <v>46</v>
      </c>
      <c r="C1" s="4" t="s">
        <v>21</v>
      </c>
      <c r="D1" s="4" t="s">
        <v>195</v>
      </c>
      <c r="E1" s="4" t="s">
        <v>14</v>
      </c>
      <c r="F1" s="4" t="s">
        <v>13</v>
      </c>
      <c r="G1" s="5" t="s">
        <v>26</v>
      </c>
      <c r="H1" s="4" t="s">
        <v>146</v>
      </c>
      <c r="I1" s="4" t="s">
        <v>14</v>
      </c>
      <c r="J1" s="4" t="s">
        <v>13</v>
      </c>
    </row>
    <row r="2" spans="1:10">
      <c r="A2" s="4" t="s">
        <v>8</v>
      </c>
      <c r="B2" s="6" t="s">
        <v>3</v>
      </c>
      <c r="C2" s="6" t="s">
        <v>140</v>
      </c>
      <c r="D2" s="6" t="s">
        <v>196</v>
      </c>
      <c r="E2" s="6" t="s">
        <v>43</v>
      </c>
      <c r="F2" s="7"/>
      <c r="G2" s="6" t="s">
        <v>25</v>
      </c>
      <c r="H2" s="6" t="s">
        <v>147</v>
      </c>
      <c r="I2" s="6" t="s">
        <v>199</v>
      </c>
      <c r="J2" s="7"/>
    </row>
    <row r="3" spans="1:10">
      <c r="A3" s="4" t="s">
        <v>9</v>
      </c>
      <c r="B3" s="6" t="s">
        <v>0</v>
      </c>
      <c r="C3" s="6" t="s">
        <v>0</v>
      </c>
      <c r="D3" s="6" t="s">
        <v>197</v>
      </c>
      <c r="E3" s="6" t="s">
        <v>310</v>
      </c>
      <c r="F3" s="7"/>
      <c r="G3" s="6" t="s">
        <v>0</v>
      </c>
      <c r="H3" s="15" t="s">
        <v>358</v>
      </c>
      <c r="I3" s="6" t="s">
        <v>0</v>
      </c>
      <c r="J3" s="7"/>
    </row>
    <row r="4" spans="1:10">
      <c r="A4" s="4" t="s">
        <v>10</v>
      </c>
      <c r="B4" s="8" t="s">
        <v>11</v>
      </c>
      <c r="C4" s="8" t="s">
        <v>11</v>
      </c>
      <c r="D4" s="6" t="s">
        <v>198</v>
      </c>
      <c r="E4" s="6" t="s">
        <v>5</v>
      </c>
      <c r="F4" s="7"/>
      <c r="G4" s="6" t="s">
        <v>11</v>
      </c>
      <c r="H4" s="15" t="s">
        <v>11</v>
      </c>
      <c r="I4" s="6" t="s">
        <v>11</v>
      </c>
      <c r="J4" s="7"/>
    </row>
    <row r="5" spans="1:10">
      <c r="A5" s="4" t="s">
        <v>12</v>
      </c>
      <c r="B5" s="6" t="s">
        <v>54</v>
      </c>
      <c r="C5" s="6">
        <v>0</v>
      </c>
      <c r="D5" s="6">
        <v>0</v>
      </c>
      <c r="E5" s="6">
        <v>0</v>
      </c>
      <c r="F5" s="7"/>
      <c r="G5" s="6">
        <v>0</v>
      </c>
      <c r="H5" s="15" t="s">
        <v>148</v>
      </c>
      <c r="I5" s="6">
        <v>0</v>
      </c>
      <c r="J5" s="7"/>
    </row>
    <row r="6" spans="1:10" ht="15.75">
      <c r="A6" s="4"/>
      <c r="B6" s="5">
        <f>C6*10</f>
        <v>10</v>
      </c>
      <c r="C6" s="5">
        <v>1</v>
      </c>
      <c r="D6" s="16" t="s">
        <v>614</v>
      </c>
      <c r="E6" s="5">
        <f>10000000+B6*1000</f>
        <v>10010000</v>
      </c>
      <c r="F6" s="5" t="s">
        <v>58</v>
      </c>
      <c r="G6" s="5">
        <v>1</v>
      </c>
      <c r="H6" s="16" t="s">
        <v>149</v>
      </c>
      <c r="I6" s="22">
        <f>E6+2</f>
        <v>10010002</v>
      </c>
      <c r="J6" t="str">
        <f t="shared" ref="J6:J23" si="0">"完成&lt;font color=#028702&gt;"&amp;F6&amp;"&lt;/font&gt;所有课程可领取"</f>
        <v>完成&lt;font color=#028702&gt;象棋棋盘&lt;/font&gt;所有课程可领取</v>
      </c>
    </row>
    <row r="7" spans="1:10" ht="15.75">
      <c r="A7" s="4"/>
      <c r="B7" s="5">
        <f>B6+1</f>
        <v>11</v>
      </c>
      <c r="C7" s="5">
        <v>1</v>
      </c>
      <c r="D7" s="16" t="s">
        <v>615</v>
      </c>
      <c r="E7" s="5">
        <f t="shared" ref="E7:E23" si="1">10000000+B7*1000</f>
        <v>10011000</v>
      </c>
      <c r="F7" s="5" t="s">
        <v>23</v>
      </c>
      <c r="G7" s="5">
        <v>2</v>
      </c>
      <c r="H7" s="16" t="s">
        <v>150</v>
      </c>
      <c r="I7" s="5">
        <f t="shared" ref="I7:I23" si="2">E7+2</f>
        <v>10011002</v>
      </c>
      <c r="J7" t="str">
        <f t="shared" si="0"/>
        <v>完成&lt;font color=#028702&gt;走子和吃子&lt;/font&gt;所有课程可领取</v>
      </c>
    </row>
    <row r="8" spans="1:10" ht="15.75">
      <c r="A8" s="4"/>
      <c r="B8" s="5">
        <f t="shared" ref="B8:B9" si="3">B7+1</f>
        <v>12</v>
      </c>
      <c r="C8" s="5">
        <v>1</v>
      </c>
      <c r="D8" s="16" t="s">
        <v>616</v>
      </c>
      <c r="E8" s="4">
        <f t="shared" si="1"/>
        <v>10012000</v>
      </c>
      <c r="F8" s="4" t="s">
        <v>70</v>
      </c>
      <c r="G8" s="5">
        <v>3</v>
      </c>
      <c r="H8" s="16" t="s">
        <v>151</v>
      </c>
      <c r="I8" s="4">
        <f t="shared" si="2"/>
        <v>10012002</v>
      </c>
      <c r="J8" t="str">
        <f t="shared" si="0"/>
        <v>完成&lt;font color=#028702&gt;如何获胜&lt;/font&gt;所有课程可领取</v>
      </c>
    </row>
    <row r="9" spans="1:10" ht="15.75">
      <c r="B9" s="5">
        <f t="shared" si="3"/>
        <v>13</v>
      </c>
      <c r="C9" s="5">
        <v>1</v>
      </c>
      <c r="D9" s="16" t="s">
        <v>617</v>
      </c>
      <c r="E9" s="5">
        <f t="shared" si="1"/>
        <v>10013000</v>
      </c>
      <c r="F9" s="5" t="s">
        <v>24</v>
      </c>
      <c r="G9" s="5">
        <v>4</v>
      </c>
      <c r="H9" s="16" t="s">
        <v>152</v>
      </c>
      <c r="I9" s="5">
        <f t="shared" si="2"/>
        <v>10013002</v>
      </c>
      <c r="J9" t="str">
        <f t="shared" si="0"/>
        <v>完成&lt;font color=#028702&gt;读谱记录&lt;/font&gt;所有课程可领取</v>
      </c>
    </row>
    <row r="10" spans="1:10">
      <c r="B10" s="9">
        <f>C10*10</f>
        <v>20</v>
      </c>
      <c r="C10" s="9">
        <v>2</v>
      </c>
      <c r="D10" s="9" t="s">
        <v>618</v>
      </c>
      <c r="E10" s="9">
        <f t="shared" si="1"/>
        <v>10020000</v>
      </c>
      <c r="F10" s="9" t="s">
        <v>28</v>
      </c>
      <c r="G10" s="10">
        <v>1</v>
      </c>
      <c r="H10" s="9" t="s">
        <v>162</v>
      </c>
      <c r="I10" s="9">
        <f t="shared" si="2"/>
        <v>10020002</v>
      </c>
      <c r="J10" t="str">
        <f t="shared" si="0"/>
        <v>完成&lt;font color=#028702&gt;车类杀法&lt;/font&gt;所有课程可领取</v>
      </c>
    </row>
    <row r="11" spans="1:10">
      <c r="B11" s="9">
        <f>B10+1</f>
        <v>21</v>
      </c>
      <c r="C11" s="9">
        <v>2</v>
      </c>
      <c r="D11" s="9" t="s">
        <v>619</v>
      </c>
      <c r="E11" s="9">
        <f t="shared" si="1"/>
        <v>10021000</v>
      </c>
      <c r="F11" s="9" t="s">
        <v>30</v>
      </c>
      <c r="G11" s="10">
        <v>2</v>
      </c>
      <c r="H11" s="9" t="s">
        <v>163</v>
      </c>
      <c r="I11" s="9">
        <f t="shared" si="2"/>
        <v>10021002</v>
      </c>
      <c r="J11" t="str">
        <f t="shared" si="0"/>
        <v>完成&lt;font color=#028702&gt;马类杀法&lt;/font&gt;所有课程可领取</v>
      </c>
    </row>
    <row r="12" spans="1:10">
      <c r="B12" s="9">
        <f t="shared" ref="B12:B14" si="4">B11+1</f>
        <v>22</v>
      </c>
      <c r="C12" s="9">
        <v>2</v>
      </c>
      <c r="D12" s="9" t="s">
        <v>620</v>
      </c>
      <c r="E12" s="9">
        <f t="shared" si="1"/>
        <v>10022000</v>
      </c>
      <c r="F12" s="9" t="s">
        <v>32</v>
      </c>
      <c r="G12" s="10">
        <v>3</v>
      </c>
      <c r="H12" s="9" t="s">
        <v>164</v>
      </c>
      <c r="I12" s="9">
        <f t="shared" si="2"/>
        <v>10022002</v>
      </c>
      <c r="J12" t="str">
        <f t="shared" si="0"/>
        <v>完成&lt;font color=#028702&gt;炮类杀法&lt;/font&gt;所有课程可领取</v>
      </c>
    </row>
    <row r="13" spans="1:10">
      <c r="B13" s="9">
        <f t="shared" si="4"/>
        <v>23</v>
      </c>
      <c r="C13" s="9">
        <v>2</v>
      </c>
      <c r="D13" s="9" t="s">
        <v>616</v>
      </c>
      <c r="E13" s="9">
        <f t="shared" si="1"/>
        <v>10023000</v>
      </c>
      <c r="F13" s="9" t="s">
        <v>34</v>
      </c>
      <c r="G13" s="10">
        <v>4</v>
      </c>
      <c r="H13" s="9" t="s">
        <v>165</v>
      </c>
      <c r="I13" s="9">
        <f t="shared" si="2"/>
        <v>10023002</v>
      </c>
      <c r="J13" t="str">
        <f t="shared" si="0"/>
        <v>完成&lt;font color=#028702&gt;兵类杀法&lt;/font&gt;所有课程可领取</v>
      </c>
    </row>
    <row r="14" spans="1:10">
      <c r="B14" s="9">
        <f t="shared" si="4"/>
        <v>24</v>
      </c>
      <c r="C14" s="9">
        <v>2</v>
      </c>
      <c r="D14" s="9" t="s">
        <v>614</v>
      </c>
      <c r="E14" s="9">
        <f t="shared" si="1"/>
        <v>10024000</v>
      </c>
      <c r="F14" s="9" t="s">
        <v>36</v>
      </c>
      <c r="G14" s="10">
        <v>5</v>
      </c>
      <c r="H14" s="9" t="s">
        <v>166</v>
      </c>
      <c r="I14" s="9">
        <f t="shared" si="2"/>
        <v>10024002</v>
      </c>
      <c r="J14" t="str">
        <f t="shared" si="0"/>
        <v>完成&lt;font color=#028702&gt;其他杀法&lt;/font&gt;所有课程可领取</v>
      </c>
    </row>
    <row r="15" spans="1:10" ht="15.75">
      <c r="B15" s="5">
        <f>C15*10</f>
        <v>30</v>
      </c>
      <c r="C15" s="5">
        <v>3</v>
      </c>
      <c r="D15" s="16" t="s">
        <v>615</v>
      </c>
      <c r="E15" s="5">
        <f t="shared" si="1"/>
        <v>10030000</v>
      </c>
      <c r="F15" s="5" t="s">
        <v>37</v>
      </c>
      <c r="G15" s="11">
        <v>1</v>
      </c>
      <c r="H15" s="16" t="s">
        <v>153</v>
      </c>
      <c r="I15" s="5">
        <f t="shared" si="2"/>
        <v>10030002</v>
      </c>
      <c r="J15" t="str">
        <f t="shared" si="0"/>
        <v>完成&lt;font color=#028702&gt;运子战术&lt;/font&gt;所有课程可领取</v>
      </c>
    </row>
    <row r="16" spans="1:10" ht="15.75">
      <c r="B16" s="5">
        <f>B15+1</f>
        <v>31</v>
      </c>
      <c r="C16" s="5">
        <v>3</v>
      </c>
      <c r="D16" s="16" t="s">
        <v>616</v>
      </c>
      <c r="E16" s="5">
        <f t="shared" si="1"/>
        <v>10031000</v>
      </c>
      <c r="F16" s="5" t="s">
        <v>38</v>
      </c>
      <c r="G16" s="11">
        <v>2</v>
      </c>
      <c r="H16" s="16" t="s">
        <v>154</v>
      </c>
      <c r="I16" s="5">
        <f t="shared" si="2"/>
        <v>10031002</v>
      </c>
      <c r="J16" t="str">
        <f t="shared" si="0"/>
        <v>完成&lt;font color=#028702&gt;谋子战术&lt;/font&gt;所有课程可领取</v>
      </c>
    </row>
    <row r="17" spans="2:10" ht="15.75">
      <c r="B17" s="5">
        <f t="shared" ref="B17:B18" si="5">B16+1</f>
        <v>32</v>
      </c>
      <c r="C17" s="5">
        <v>3</v>
      </c>
      <c r="D17" s="16" t="s">
        <v>617</v>
      </c>
      <c r="E17" s="5">
        <f t="shared" si="1"/>
        <v>10032000</v>
      </c>
      <c r="F17" s="5" t="s">
        <v>39</v>
      </c>
      <c r="G17" s="11">
        <v>3</v>
      </c>
      <c r="H17" s="16" t="s">
        <v>155</v>
      </c>
      <c r="I17" s="5">
        <f t="shared" si="2"/>
        <v>10032002</v>
      </c>
      <c r="J17" t="str">
        <f t="shared" si="0"/>
        <v>完成&lt;font color=#028702&gt;兑子战术&lt;/font&gt;所有课程可领取</v>
      </c>
    </row>
    <row r="18" spans="2:10" ht="15.75">
      <c r="B18" s="5">
        <f t="shared" si="5"/>
        <v>33</v>
      </c>
      <c r="C18" s="5">
        <v>3</v>
      </c>
      <c r="D18" s="16" t="s">
        <v>618</v>
      </c>
      <c r="E18" s="5">
        <f t="shared" si="1"/>
        <v>10033000</v>
      </c>
      <c r="F18" s="5" t="s">
        <v>40</v>
      </c>
      <c r="G18" s="11">
        <v>4</v>
      </c>
      <c r="H18" s="16" t="s">
        <v>156</v>
      </c>
      <c r="I18" s="5">
        <f t="shared" si="2"/>
        <v>10033002</v>
      </c>
      <c r="J18" t="str">
        <f t="shared" si="0"/>
        <v>完成&lt;font color=#028702&gt;弃子战术&lt;/font&gt;所有课程可领取</v>
      </c>
    </row>
    <row r="19" spans="2:10" ht="15.75">
      <c r="B19" s="9">
        <f>C19*10</f>
        <v>40</v>
      </c>
      <c r="C19" s="9">
        <v>4</v>
      </c>
      <c r="D19" s="17" t="s">
        <v>619</v>
      </c>
      <c r="E19" s="9">
        <f t="shared" si="1"/>
        <v>10040000</v>
      </c>
      <c r="F19" s="9" t="s">
        <v>41</v>
      </c>
      <c r="G19" s="10">
        <v>1</v>
      </c>
      <c r="H19" s="17" t="s">
        <v>157</v>
      </c>
      <c r="I19" s="9">
        <f t="shared" si="2"/>
        <v>10040002</v>
      </c>
      <c r="J19" t="str">
        <f t="shared" si="0"/>
        <v>完成&lt;font color=#028702&gt;开局原理&lt;/font&gt;所有课程可领取</v>
      </c>
    </row>
    <row r="20" spans="2:10" ht="15.75">
      <c r="B20" s="9">
        <f>B19+1</f>
        <v>41</v>
      </c>
      <c r="C20" s="9">
        <v>4</v>
      </c>
      <c r="D20" s="17" t="s">
        <v>620</v>
      </c>
      <c r="E20" s="9">
        <f t="shared" si="1"/>
        <v>10041000</v>
      </c>
      <c r="F20" s="9" t="s">
        <v>119</v>
      </c>
      <c r="G20" s="10">
        <v>2</v>
      </c>
      <c r="H20" s="17" t="s">
        <v>158</v>
      </c>
      <c r="I20" s="9">
        <f t="shared" si="2"/>
        <v>10041002</v>
      </c>
      <c r="J20" t="str">
        <f t="shared" si="0"/>
        <v>完成&lt;font color=#028702&gt;炮类开局&lt;/font&gt;所有课程可领取</v>
      </c>
    </row>
    <row r="21" spans="2:10" ht="15.75">
      <c r="B21" s="9">
        <f t="shared" ref="B21:B23" si="6">B20+1</f>
        <v>42</v>
      </c>
      <c r="C21" s="9">
        <v>4</v>
      </c>
      <c r="D21" s="17" t="s">
        <v>616</v>
      </c>
      <c r="E21" s="9">
        <f t="shared" si="1"/>
        <v>10042000</v>
      </c>
      <c r="F21" s="9" t="s">
        <v>120</v>
      </c>
      <c r="G21" s="10">
        <v>3</v>
      </c>
      <c r="H21" s="17" t="s">
        <v>159</v>
      </c>
      <c r="I21" s="9">
        <f t="shared" si="2"/>
        <v>10042002</v>
      </c>
      <c r="J21" t="str">
        <f t="shared" si="0"/>
        <v>完成&lt;font color=#028702&gt;马类开局&lt;/font&gt;所有课程可领取</v>
      </c>
    </row>
    <row r="22" spans="2:10" ht="15.75">
      <c r="B22" s="9">
        <f t="shared" si="6"/>
        <v>43</v>
      </c>
      <c r="C22" s="9">
        <v>4</v>
      </c>
      <c r="D22" s="17" t="s">
        <v>614</v>
      </c>
      <c r="E22" s="9">
        <f t="shared" si="1"/>
        <v>10043000</v>
      </c>
      <c r="F22" s="9" t="s">
        <v>121</v>
      </c>
      <c r="G22" s="10">
        <v>4</v>
      </c>
      <c r="H22" s="17" t="s">
        <v>160</v>
      </c>
      <c r="I22" s="9">
        <f t="shared" si="2"/>
        <v>10043002</v>
      </c>
      <c r="J22" t="str">
        <f t="shared" si="0"/>
        <v>完成&lt;font color=#028702&gt;兵类开局&lt;/font&gt;所有课程可领取</v>
      </c>
    </row>
    <row r="23" spans="2:10" ht="15.75">
      <c r="B23" s="9">
        <f t="shared" si="6"/>
        <v>44</v>
      </c>
      <c r="C23" s="9">
        <v>4</v>
      </c>
      <c r="D23" s="17" t="s">
        <v>615</v>
      </c>
      <c r="E23" s="9">
        <f t="shared" si="1"/>
        <v>10044000</v>
      </c>
      <c r="F23" s="9" t="s">
        <v>122</v>
      </c>
      <c r="G23" s="10">
        <v>5</v>
      </c>
      <c r="H23" s="17" t="s">
        <v>161</v>
      </c>
      <c r="I23" s="9">
        <f t="shared" si="2"/>
        <v>10044002</v>
      </c>
      <c r="J23" t="str">
        <f t="shared" si="0"/>
        <v>完成&lt;font color=#028702&gt;相类开局&lt;/font&gt;所有课程可领取</v>
      </c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832F-2F24-4E43-ABBA-3AF2C8141E1C}">
  <dimension ref="A1:O7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28" sqref="F28"/>
    </sheetView>
  </sheetViews>
  <sheetFormatPr defaultRowHeight="14.25"/>
  <cols>
    <col min="1" max="1" width="11.75" style="11" bestFit="1" customWidth="1"/>
    <col min="2" max="2" width="13" style="11" bestFit="1" customWidth="1"/>
    <col min="3" max="3" width="13.5" style="11" bestFit="1" customWidth="1"/>
    <col min="4" max="5" width="18.25" style="11" customWidth="1"/>
    <col min="6" max="6" width="15" style="11" customWidth="1"/>
    <col min="7" max="7" width="9" style="11"/>
    <col min="8" max="8" width="15.375" style="11" customWidth="1"/>
    <col min="9" max="10" width="9" style="11"/>
    <col min="11" max="11" width="11.125" style="11" customWidth="1"/>
    <col min="12" max="12" width="17.25" style="11" customWidth="1"/>
    <col min="13" max="13" width="13.875" style="11" bestFit="1" customWidth="1"/>
    <col min="14" max="14" width="11" style="11" bestFit="1" customWidth="1"/>
    <col min="15" max="15" width="14" style="11" customWidth="1"/>
    <col min="16" max="16384" width="9" style="11"/>
  </cols>
  <sheetData>
    <row r="1" spans="1:15">
      <c r="A1" s="4" t="s">
        <v>6</v>
      </c>
      <c r="B1" s="4" t="s">
        <v>47</v>
      </c>
      <c r="C1" s="4" t="s">
        <v>52</v>
      </c>
      <c r="D1" s="4" t="s">
        <v>48</v>
      </c>
      <c r="E1" s="4" t="s">
        <v>13</v>
      </c>
      <c r="F1" s="5" t="s">
        <v>49</v>
      </c>
    </row>
    <row r="2" spans="1:15">
      <c r="A2" s="4" t="s">
        <v>8</v>
      </c>
      <c r="B2" s="6" t="s">
        <v>3</v>
      </c>
      <c r="C2" s="6" t="s">
        <v>51</v>
      </c>
      <c r="D2" s="7" t="s">
        <v>42</v>
      </c>
      <c r="E2" s="7"/>
      <c r="F2" s="6" t="s">
        <v>50</v>
      </c>
      <c r="G2" s="7"/>
      <c r="H2" s="7"/>
    </row>
    <row r="3" spans="1:15">
      <c r="A3" s="4" t="s">
        <v>9</v>
      </c>
      <c r="B3" s="6" t="s">
        <v>0</v>
      </c>
      <c r="C3" s="6" t="s">
        <v>0</v>
      </c>
      <c r="D3" s="7" t="s">
        <v>0</v>
      </c>
      <c r="E3" s="7"/>
      <c r="F3" s="6" t="s">
        <v>0</v>
      </c>
      <c r="G3" s="7"/>
      <c r="H3" s="7"/>
    </row>
    <row r="4" spans="1:15">
      <c r="A4" s="4" t="s">
        <v>10</v>
      </c>
      <c r="B4" s="8" t="s">
        <v>11</v>
      </c>
      <c r="C4" s="8" t="s">
        <v>11</v>
      </c>
      <c r="D4" s="7" t="s">
        <v>11</v>
      </c>
      <c r="E4" s="7"/>
      <c r="F4" s="6" t="s">
        <v>11</v>
      </c>
      <c r="G4" s="7"/>
      <c r="H4" s="7"/>
    </row>
    <row r="5" spans="1:15">
      <c r="A5" s="4" t="s">
        <v>12</v>
      </c>
      <c r="B5" s="6" t="s">
        <v>55</v>
      </c>
      <c r="C5" s="6">
        <v>0</v>
      </c>
      <c r="D5" s="7">
        <v>0</v>
      </c>
      <c r="E5" s="7"/>
      <c r="F5" s="6">
        <v>0</v>
      </c>
      <c r="G5" s="7"/>
      <c r="H5" s="7"/>
      <c r="K5" s="13" t="s">
        <v>27</v>
      </c>
      <c r="L5" s="13" t="s">
        <v>29</v>
      </c>
      <c r="M5" s="13" t="s">
        <v>31</v>
      </c>
      <c r="N5" s="13" t="s">
        <v>33</v>
      </c>
      <c r="O5" s="13" t="s">
        <v>35</v>
      </c>
    </row>
    <row r="6" spans="1:15">
      <c r="B6" s="11">
        <v>100</v>
      </c>
      <c r="C6" s="11">
        <v>10</v>
      </c>
      <c r="D6" s="11">
        <f>10000000+B6*1000+1</f>
        <v>10100001</v>
      </c>
      <c r="E6" s="11" t="s">
        <v>22</v>
      </c>
      <c r="F6" s="11">
        <v>1</v>
      </c>
      <c r="G6" s="11">
        <v>1</v>
      </c>
      <c r="H6" s="11">
        <f>VLOOKUP(C6,guide_chapter!B:F,4,FALSE)</f>
        <v>10010000</v>
      </c>
      <c r="K6" s="11" t="s">
        <v>75</v>
      </c>
      <c r="L6" s="11" t="s">
        <v>82</v>
      </c>
      <c r="M6" s="11" t="s">
        <v>90</v>
      </c>
      <c r="N6" s="11" t="s">
        <v>98</v>
      </c>
      <c r="O6" s="11" t="s">
        <v>76</v>
      </c>
    </row>
    <row r="7" spans="1:15">
      <c r="B7" s="11">
        <f>B6+1</f>
        <v>101</v>
      </c>
      <c r="C7" s="11">
        <v>10</v>
      </c>
      <c r="D7" s="11">
        <f t="shared" ref="D7:D70" si="0">10000000+B7*1000+1</f>
        <v>10101001</v>
      </c>
      <c r="E7" s="11" t="s">
        <v>56</v>
      </c>
      <c r="F7" s="11">
        <v>2</v>
      </c>
      <c r="G7" s="11">
        <v>2</v>
      </c>
      <c r="H7" s="11">
        <f>VLOOKUP(C7,guide_chapter!B:F,4,FALSE)</f>
        <v>10010000</v>
      </c>
      <c r="K7" s="11" t="s">
        <v>77</v>
      </c>
      <c r="L7" s="11" t="s">
        <v>83</v>
      </c>
      <c r="M7" s="11" t="s">
        <v>91</v>
      </c>
      <c r="N7" s="11" t="s">
        <v>99</v>
      </c>
      <c r="O7" s="11" t="s">
        <v>102</v>
      </c>
    </row>
    <row r="8" spans="1:15">
      <c r="B8" s="11">
        <f>B7+1</f>
        <v>102</v>
      </c>
      <c r="C8" s="11">
        <v>10</v>
      </c>
      <c r="D8" s="11">
        <f t="shared" si="0"/>
        <v>10102001</v>
      </c>
      <c r="E8" s="11" t="s">
        <v>57</v>
      </c>
      <c r="F8" s="11">
        <v>3</v>
      </c>
      <c r="G8" s="11">
        <v>3</v>
      </c>
      <c r="H8" s="11">
        <f>VLOOKUP(C8,guide_chapter!B:F,4,FALSE)</f>
        <v>10010000</v>
      </c>
      <c r="K8" s="12" t="s">
        <v>78</v>
      </c>
      <c r="L8" s="11" t="s">
        <v>87</v>
      </c>
      <c r="M8" s="11" t="s">
        <v>92</v>
      </c>
      <c r="N8" s="11" t="s">
        <v>100</v>
      </c>
      <c r="O8" s="11" t="s">
        <v>103</v>
      </c>
    </row>
    <row r="9" spans="1:15">
      <c r="B9" s="10">
        <v>110</v>
      </c>
      <c r="C9" s="10">
        <v>11</v>
      </c>
      <c r="D9" s="10">
        <f t="shared" si="0"/>
        <v>10110001</v>
      </c>
      <c r="E9" s="10" t="s">
        <v>59</v>
      </c>
      <c r="F9" s="10">
        <v>1</v>
      </c>
      <c r="G9" s="10">
        <v>1</v>
      </c>
      <c r="H9" s="10">
        <f>VLOOKUP(C9,guide_chapter!B:F,4,FALSE)</f>
        <v>10011000</v>
      </c>
      <c r="K9" s="11" t="s">
        <v>79</v>
      </c>
      <c r="L9" s="11" t="s">
        <v>84</v>
      </c>
      <c r="M9" s="11" t="s">
        <v>93</v>
      </c>
      <c r="N9" s="11" t="s">
        <v>101</v>
      </c>
      <c r="O9" s="11" t="s">
        <v>104</v>
      </c>
    </row>
    <row r="10" spans="1:15">
      <c r="B10" s="10">
        <f>B9+1</f>
        <v>111</v>
      </c>
      <c r="C10" s="10">
        <v>11</v>
      </c>
      <c r="D10" s="10">
        <f t="shared" si="0"/>
        <v>10111001</v>
      </c>
      <c r="E10" s="10" t="s">
        <v>60</v>
      </c>
      <c r="F10" s="10">
        <v>2</v>
      </c>
      <c r="G10" s="10">
        <v>2</v>
      </c>
      <c r="H10" s="10">
        <f>VLOOKUP(C10,guide_chapter!B:F,4,FALSE)</f>
        <v>10011000</v>
      </c>
      <c r="K10" s="11" t="s">
        <v>80</v>
      </c>
      <c r="L10" s="11" t="s">
        <v>85</v>
      </c>
      <c r="M10" s="11" t="s">
        <v>94</v>
      </c>
      <c r="O10" s="11" t="s">
        <v>105</v>
      </c>
    </row>
    <row r="11" spans="1:15">
      <c r="B11" s="10">
        <f t="shared" ref="B11:B17" si="1">B10+1</f>
        <v>112</v>
      </c>
      <c r="C11" s="10">
        <v>11</v>
      </c>
      <c r="D11" s="10">
        <f t="shared" si="0"/>
        <v>10112001</v>
      </c>
      <c r="E11" s="10" t="s">
        <v>61</v>
      </c>
      <c r="F11" s="10">
        <v>3</v>
      </c>
      <c r="G11" s="10">
        <v>3</v>
      </c>
      <c r="H11" s="10">
        <f>VLOOKUP(C11,guide_chapter!B:F,4,FALSE)</f>
        <v>10011000</v>
      </c>
      <c r="K11" s="12" t="s">
        <v>81</v>
      </c>
      <c r="L11" s="11" t="s">
        <v>86</v>
      </c>
      <c r="M11" s="11" t="s">
        <v>107</v>
      </c>
      <c r="O11" s="11" t="s">
        <v>67</v>
      </c>
    </row>
    <row r="12" spans="1:15">
      <c r="B12" s="10">
        <f t="shared" si="1"/>
        <v>113</v>
      </c>
      <c r="C12" s="10">
        <v>11</v>
      </c>
      <c r="D12" s="10">
        <f t="shared" si="0"/>
        <v>10113001</v>
      </c>
      <c r="E12" s="10" t="s">
        <v>62</v>
      </c>
      <c r="F12" s="10">
        <v>4</v>
      </c>
      <c r="G12" s="10">
        <v>4</v>
      </c>
      <c r="H12" s="10">
        <f>VLOOKUP(C12,guide_chapter!B:F,4,FALSE)</f>
        <v>10011000</v>
      </c>
      <c r="L12" s="11" t="s">
        <v>88</v>
      </c>
      <c r="M12" s="11" t="s">
        <v>106</v>
      </c>
    </row>
    <row r="13" spans="1:15">
      <c r="B13" s="10">
        <f t="shared" si="1"/>
        <v>114</v>
      </c>
      <c r="C13" s="10">
        <v>11</v>
      </c>
      <c r="D13" s="10">
        <f t="shared" si="0"/>
        <v>10114001</v>
      </c>
      <c r="E13" s="10" t="s">
        <v>63</v>
      </c>
      <c r="F13" s="10">
        <v>5</v>
      </c>
      <c r="G13" s="10">
        <v>5</v>
      </c>
      <c r="H13" s="10">
        <f>VLOOKUP(C13,guide_chapter!B:F,4,FALSE)</f>
        <v>10011000</v>
      </c>
      <c r="L13" s="11" t="s">
        <v>89</v>
      </c>
      <c r="M13" s="11" t="s">
        <v>95</v>
      </c>
    </row>
    <row r="14" spans="1:15">
      <c r="B14" s="10">
        <f t="shared" si="1"/>
        <v>115</v>
      </c>
      <c r="C14" s="10">
        <v>11</v>
      </c>
      <c r="D14" s="10">
        <f t="shared" si="0"/>
        <v>10115001</v>
      </c>
      <c r="E14" s="10" t="s">
        <v>64</v>
      </c>
      <c r="F14" s="10">
        <v>6</v>
      </c>
      <c r="G14" s="10">
        <v>6</v>
      </c>
      <c r="H14" s="10">
        <f>VLOOKUP(C14,guide_chapter!B:F,4,FALSE)</f>
        <v>10011000</v>
      </c>
      <c r="M14" s="11" t="s">
        <v>96</v>
      </c>
    </row>
    <row r="15" spans="1:15">
      <c r="B15" s="10">
        <f t="shared" si="1"/>
        <v>116</v>
      </c>
      <c r="C15" s="10">
        <v>11</v>
      </c>
      <c r="D15" s="10">
        <f t="shared" si="0"/>
        <v>10116001</v>
      </c>
      <c r="E15" s="10" t="s">
        <v>65</v>
      </c>
      <c r="F15" s="10">
        <v>7</v>
      </c>
      <c r="G15" s="10">
        <v>7</v>
      </c>
      <c r="H15" s="10">
        <f>VLOOKUP(C15,guide_chapter!B:F,4,FALSE)</f>
        <v>10011000</v>
      </c>
      <c r="M15" s="11" t="s">
        <v>97</v>
      </c>
    </row>
    <row r="16" spans="1:15">
      <c r="B16" s="10">
        <f t="shared" si="1"/>
        <v>117</v>
      </c>
      <c r="C16" s="10">
        <v>11</v>
      </c>
      <c r="D16" s="10">
        <f t="shared" si="0"/>
        <v>10117001</v>
      </c>
      <c r="E16" s="10" t="s">
        <v>305</v>
      </c>
      <c r="F16" s="10">
        <v>8</v>
      </c>
      <c r="G16" s="10">
        <v>8</v>
      </c>
      <c r="H16" s="10">
        <f>VLOOKUP(C16,guide_chapter!B:F,4,FALSE)</f>
        <v>10011000</v>
      </c>
    </row>
    <row r="17" spans="2:10">
      <c r="B17" s="10">
        <f t="shared" si="1"/>
        <v>118</v>
      </c>
      <c r="C17" s="10">
        <v>11</v>
      </c>
      <c r="D17" s="10">
        <f t="shared" si="0"/>
        <v>10118001</v>
      </c>
      <c r="E17" s="10" t="s">
        <v>66</v>
      </c>
      <c r="F17" s="10">
        <v>9</v>
      </c>
      <c r="G17" s="10">
        <v>9</v>
      </c>
      <c r="H17" s="10">
        <f>VLOOKUP(C17,guide_chapter!B:F,4,FALSE)</f>
        <v>10011000</v>
      </c>
    </row>
    <row r="18" spans="2:10">
      <c r="B18" s="11">
        <v>120</v>
      </c>
      <c r="C18" s="11">
        <v>12</v>
      </c>
      <c r="D18" s="11">
        <f t="shared" si="0"/>
        <v>10120001</v>
      </c>
      <c r="E18" s="11" t="s">
        <v>71</v>
      </c>
      <c r="F18" s="11">
        <v>1</v>
      </c>
      <c r="G18" s="11">
        <v>1</v>
      </c>
      <c r="H18" s="11">
        <f>VLOOKUP(C18,guide_chapter!B:F,4,FALSE)</f>
        <v>10012000</v>
      </c>
    </row>
    <row r="19" spans="2:10">
      <c r="B19" s="11">
        <f t="shared" ref="B19:B20" si="2">B18+1</f>
        <v>121</v>
      </c>
      <c r="C19" s="11">
        <v>12</v>
      </c>
      <c r="D19" s="11">
        <f t="shared" si="0"/>
        <v>10121001</v>
      </c>
      <c r="E19" s="11" t="s">
        <v>68</v>
      </c>
      <c r="F19" s="11">
        <v>2</v>
      </c>
      <c r="G19" s="11">
        <v>2</v>
      </c>
      <c r="H19" s="11">
        <f>VLOOKUP(C19,guide_chapter!B:F,4,FALSE)</f>
        <v>10012000</v>
      </c>
    </row>
    <row r="20" spans="2:10">
      <c r="B20" s="11">
        <f t="shared" si="2"/>
        <v>122</v>
      </c>
      <c r="C20" s="11">
        <v>12</v>
      </c>
      <c r="D20" s="11">
        <f t="shared" si="0"/>
        <v>10122001</v>
      </c>
      <c r="E20" s="11" t="s">
        <v>69</v>
      </c>
      <c r="F20" s="11">
        <v>3</v>
      </c>
      <c r="G20" s="11">
        <v>3</v>
      </c>
      <c r="H20" s="11">
        <f>VLOOKUP(C20,guide_chapter!B:F,4,FALSE)</f>
        <v>10012000</v>
      </c>
    </row>
    <row r="21" spans="2:10">
      <c r="B21" s="10">
        <v>130</v>
      </c>
      <c r="C21" s="10">
        <v>13</v>
      </c>
      <c r="D21" s="10">
        <f t="shared" si="0"/>
        <v>10130001</v>
      </c>
      <c r="E21" s="10" t="s">
        <v>72</v>
      </c>
      <c r="F21" s="10">
        <v>1</v>
      </c>
      <c r="G21" s="10">
        <v>1</v>
      </c>
      <c r="H21" s="10">
        <f>VLOOKUP(C21,guide_chapter!B:F,4,FALSE)</f>
        <v>10013000</v>
      </c>
    </row>
    <row r="22" spans="2:10">
      <c r="B22" s="10">
        <f>B21+1</f>
        <v>131</v>
      </c>
      <c r="C22" s="10">
        <v>13</v>
      </c>
      <c r="D22" s="10">
        <f t="shared" si="0"/>
        <v>10131001</v>
      </c>
      <c r="E22" s="10" t="s">
        <v>73</v>
      </c>
      <c r="F22" s="10">
        <v>2</v>
      </c>
      <c r="G22" s="10">
        <v>2</v>
      </c>
      <c r="H22" s="10">
        <f>VLOOKUP(C22,guide_chapter!B:F,4,FALSE)</f>
        <v>10013000</v>
      </c>
    </row>
    <row r="23" spans="2:10">
      <c r="B23" s="10">
        <f t="shared" ref="B23" si="3">B22+1</f>
        <v>132</v>
      </c>
      <c r="C23" s="10">
        <v>13</v>
      </c>
      <c r="D23" s="10">
        <f t="shared" si="0"/>
        <v>10132001</v>
      </c>
      <c r="E23" s="10" t="s">
        <v>74</v>
      </c>
      <c r="F23" s="10">
        <v>3</v>
      </c>
      <c r="G23" s="10">
        <v>3</v>
      </c>
      <c r="H23" s="10">
        <f>VLOOKUP(C23,guide_chapter!B:F,4,FALSE)</f>
        <v>10013000</v>
      </c>
    </row>
    <row r="24" spans="2:10">
      <c r="B24" s="11">
        <v>200</v>
      </c>
      <c r="C24" s="11">
        <v>20</v>
      </c>
      <c r="D24" s="11">
        <f t="shared" si="0"/>
        <v>10200001</v>
      </c>
      <c r="E24" s="11" t="s">
        <v>75</v>
      </c>
      <c r="F24" s="11">
        <v>1</v>
      </c>
      <c r="G24" s="11">
        <v>1</v>
      </c>
      <c r="H24" s="11">
        <f>VLOOKUP(C24,guide_chapter!B:F,4,FALSE)</f>
        <v>10020000</v>
      </c>
    </row>
    <row r="25" spans="2:10">
      <c r="B25" s="11">
        <f t="shared" ref="B25:B29" si="4">B24+1</f>
        <v>201</v>
      </c>
      <c r="C25" s="11">
        <v>20</v>
      </c>
      <c r="D25" s="11">
        <f t="shared" si="0"/>
        <v>10201001</v>
      </c>
      <c r="E25" s="11" t="s">
        <v>77</v>
      </c>
      <c r="F25" s="11">
        <v>2</v>
      </c>
      <c r="G25" s="11">
        <v>2</v>
      </c>
      <c r="H25" s="11">
        <f>VLOOKUP(C25,guide_chapter!B:F,4,FALSE)</f>
        <v>10020000</v>
      </c>
    </row>
    <row r="26" spans="2:10">
      <c r="B26" s="11">
        <f t="shared" si="4"/>
        <v>202</v>
      </c>
      <c r="C26" s="11">
        <v>20</v>
      </c>
      <c r="D26" s="12">
        <f t="shared" si="0"/>
        <v>10202001</v>
      </c>
      <c r="E26" s="12" t="s">
        <v>78</v>
      </c>
      <c r="F26" s="11">
        <v>3</v>
      </c>
      <c r="G26" s="11">
        <v>3</v>
      </c>
      <c r="H26" s="11">
        <f>VLOOKUP(C26,guide_chapter!B:F,4,FALSE)</f>
        <v>10020000</v>
      </c>
    </row>
    <row r="27" spans="2:10">
      <c r="B27" s="11">
        <f t="shared" si="4"/>
        <v>203</v>
      </c>
      <c r="C27" s="11">
        <v>20</v>
      </c>
      <c r="D27" s="11">
        <f t="shared" si="0"/>
        <v>10203001</v>
      </c>
      <c r="E27" s="11" t="s">
        <v>79</v>
      </c>
      <c r="F27" s="11">
        <v>4</v>
      </c>
      <c r="G27" s="11">
        <v>4</v>
      </c>
      <c r="H27" s="11">
        <f>VLOOKUP(C27,guide_chapter!B:F,4,FALSE)</f>
        <v>10020000</v>
      </c>
    </row>
    <row r="28" spans="2:10">
      <c r="B28" s="11">
        <f t="shared" si="4"/>
        <v>204</v>
      </c>
      <c r="C28" s="11">
        <v>20</v>
      </c>
      <c r="D28" s="11">
        <f t="shared" si="0"/>
        <v>10204001</v>
      </c>
      <c r="E28" s="11" t="s">
        <v>80</v>
      </c>
      <c r="F28" s="11">
        <v>5</v>
      </c>
      <c r="G28" s="11">
        <v>5</v>
      </c>
      <c r="H28" s="11">
        <f>VLOOKUP(C28,guide_chapter!B:F,4,FALSE)</f>
        <v>10020000</v>
      </c>
      <c r="J28" s="5"/>
    </row>
    <row r="29" spans="2:10">
      <c r="B29" s="11">
        <f t="shared" si="4"/>
        <v>205</v>
      </c>
      <c r="C29" s="11">
        <v>20</v>
      </c>
      <c r="D29" s="12">
        <f t="shared" si="0"/>
        <v>10205001</v>
      </c>
      <c r="E29" s="12" t="s">
        <v>81</v>
      </c>
      <c r="F29" s="11">
        <v>6</v>
      </c>
      <c r="G29" s="11">
        <v>6</v>
      </c>
      <c r="H29" s="11">
        <f>VLOOKUP(C29,guide_chapter!B:F,4,FALSE)</f>
        <v>10020000</v>
      </c>
      <c r="J29" s="5"/>
    </row>
    <row r="30" spans="2:10">
      <c r="B30" s="10">
        <v>210</v>
      </c>
      <c r="C30" s="10">
        <v>21</v>
      </c>
      <c r="D30" s="10">
        <f t="shared" si="0"/>
        <v>10210001</v>
      </c>
      <c r="E30" s="10" t="s">
        <v>82</v>
      </c>
      <c r="F30" s="10">
        <v>6</v>
      </c>
      <c r="G30" s="10">
        <v>6</v>
      </c>
      <c r="H30" s="10">
        <f>VLOOKUP(C30,guide_chapter!B:F,4,FALSE)</f>
        <v>10021000</v>
      </c>
      <c r="J30" s="5"/>
    </row>
    <row r="31" spans="2:10">
      <c r="B31" s="10">
        <f>B30+1</f>
        <v>211</v>
      </c>
      <c r="C31" s="10">
        <v>21</v>
      </c>
      <c r="D31" s="10">
        <f t="shared" si="0"/>
        <v>10211001</v>
      </c>
      <c r="E31" s="10" t="s">
        <v>83</v>
      </c>
      <c r="F31" s="10">
        <v>1</v>
      </c>
      <c r="G31" s="10">
        <v>1</v>
      </c>
      <c r="H31" s="10">
        <f>VLOOKUP(C31,guide_chapter!B:F,4,FALSE)</f>
        <v>10021000</v>
      </c>
      <c r="J31" s="5"/>
    </row>
    <row r="32" spans="2:10">
      <c r="B32" s="10">
        <f t="shared" ref="B32:B37" si="5">B31+1</f>
        <v>212</v>
      </c>
      <c r="C32" s="10">
        <v>21</v>
      </c>
      <c r="D32" s="10">
        <f t="shared" si="0"/>
        <v>10212001</v>
      </c>
      <c r="E32" s="10" t="s">
        <v>87</v>
      </c>
      <c r="F32" s="10">
        <v>2</v>
      </c>
      <c r="G32" s="10">
        <v>2</v>
      </c>
      <c r="H32" s="10">
        <f>VLOOKUP(C32,guide_chapter!B:F,4,FALSE)</f>
        <v>10021000</v>
      </c>
    </row>
    <row r="33" spans="2:8">
      <c r="B33" s="10">
        <f t="shared" si="5"/>
        <v>213</v>
      </c>
      <c r="C33" s="10">
        <v>21</v>
      </c>
      <c r="D33" s="10">
        <f t="shared" si="0"/>
        <v>10213001</v>
      </c>
      <c r="E33" s="10" t="s">
        <v>84</v>
      </c>
      <c r="F33" s="10">
        <v>3</v>
      </c>
      <c r="G33" s="10">
        <v>3</v>
      </c>
      <c r="H33" s="10">
        <f>VLOOKUP(C33,guide_chapter!B:F,4,FALSE)</f>
        <v>10021000</v>
      </c>
    </row>
    <row r="34" spans="2:8">
      <c r="B34" s="10">
        <f t="shared" si="5"/>
        <v>214</v>
      </c>
      <c r="C34" s="10">
        <v>21</v>
      </c>
      <c r="D34" s="10">
        <f t="shared" si="0"/>
        <v>10214001</v>
      </c>
      <c r="E34" s="10" t="s">
        <v>85</v>
      </c>
      <c r="F34" s="10">
        <v>4</v>
      </c>
      <c r="G34" s="10">
        <v>4</v>
      </c>
      <c r="H34" s="10">
        <f>VLOOKUP(C34,guide_chapter!B:F,4,FALSE)</f>
        <v>10021000</v>
      </c>
    </row>
    <row r="35" spans="2:8">
      <c r="B35" s="10">
        <f t="shared" si="5"/>
        <v>215</v>
      </c>
      <c r="C35" s="10">
        <v>21</v>
      </c>
      <c r="D35" s="10">
        <f t="shared" si="0"/>
        <v>10215001</v>
      </c>
      <c r="E35" s="10" t="s">
        <v>86</v>
      </c>
      <c r="F35" s="10">
        <v>5</v>
      </c>
      <c r="G35" s="10">
        <v>5</v>
      </c>
      <c r="H35" s="10">
        <f>VLOOKUP(C35,guide_chapter!B:F,4,FALSE)</f>
        <v>10021000</v>
      </c>
    </row>
    <row r="36" spans="2:8">
      <c r="B36" s="10">
        <f t="shared" si="5"/>
        <v>216</v>
      </c>
      <c r="C36" s="10">
        <v>21</v>
      </c>
      <c r="D36" s="10">
        <f t="shared" si="0"/>
        <v>10216001</v>
      </c>
      <c r="E36" s="10" t="s">
        <v>88</v>
      </c>
      <c r="F36" s="10">
        <v>6</v>
      </c>
      <c r="G36" s="10">
        <v>6</v>
      </c>
      <c r="H36" s="10">
        <f>VLOOKUP(C36,guide_chapter!B:F,4,FALSE)</f>
        <v>10021000</v>
      </c>
    </row>
    <row r="37" spans="2:8">
      <c r="B37" s="10">
        <f t="shared" si="5"/>
        <v>217</v>
      </c>
      <c r="C37" s="10">
        <v>21</v>
      </c>
      <c r="D37" s="10">
        <f t="shared" si="0"/>
        <v>10217001</v>
      </c>
      <c r="E37" s="10" t="s">
        <v>89</v>
      </c>
      <c r="F37" s="10">
        <v>7</v>
      </c>
      <c r="G37" s="10">
        <v>7</v>
      </c>
      <c r="H37" s="10">
        <f>VLOOKUP(C37,guide_chapter!B:F,4,FALSE)</f>
        <v>10021000</v>
      </c>
    </row>
    <row r="38" spans="2:8">
      <c r="B38" s="11">
        <v>220</v>
      </c>
      <c r="C38" s="11">
        <v>22</v>
      </c>
      <c r="D38" s="11">
        <f t="shared" si="0"/>
        <v>10220001</v>
      </c>
      <c r="E38" s="11" t="s">
        <v>90</v>
      </c>
      <c r="F38" s="11">
        <v>1</v>
      </c>
      <c r="G38" s="11">
        <v>1</v>
      </c>
      <c r="H38" s="11">
        <f>VLOOKUP(C38,guide_chapter!B:F,4,FALSE)</f>
        <v>10022000</v>
      </c>
    </row>
    <row r="39" spans="2:8">
      <c r="B39" s="11">
        <f t="shared" ref="B39:B47" si="6">B38+1</f>
        <v>221</v>
      </c>
      <c r="C39" s="11">
        <v>22</v>
      </c>
      <c r="D39" s="11">
        <f t="shared" si="0"/>
        <v>10221001</v>
      </c>
      <c r="E39" s="11" t="s">
        <v>91</v>
      </c>
      <c r="F39" s="11">
        <v>2</v>
      </c>
      <c r="G39" s="11">
        <v>2</v>
      </c>
      <c r="H39" s="11">
        <f>VLOOKUP(C39,guide_chapter!B:F,4,FALSE)</f>
        <v>10022000</v>
      </c>
    </row>
    <row r="40" spans="2:8">
      <c r="B40" s="11">
        <f t="shared" si="6"/>
        <v>222</v>
      </c>
      <c r="C40" s="11">
        <v>22</v>
      </c>
      <c r="D40" s="11">
        <f t="shared" si="0"/>
        <v>10222001</v>
      </c>
      <c r="E40" s="11" t="s">
        <v>92</v>
      </c>
      <c r="F40" s="11">
        <v>3</v>
      </c>
      <c r="G40" s="11">
        <v>3</v>
      </c>
      <c r="H40" s="11">
        <f>VLOOKUP(C40,guide_chapter!B:F,4,FALSE)</f>
        <v>10022000</v>
      </c>
    </row>
    <row r="41" spans="2:8">
      <c r="B41" s="11">
        <f t="shared" si="6"/>
        <v>223</v>
      </c>
      <c r="C41" s="11">
        <v>22</v>
      </c>
      <c r="D41" s="11">
        <f t="shared" si="0"/>
        <v>10223001</v>
      </c>
      <c r="E41" s="11" t="s">
        <v>93</v>
      </c>
      <c r="F41" s="11">
        <v>4</v>
      </c>
      <c r="G41" s="11">
        <v>4</v>
      </c>
      <c r="H41" s="11">
        <f>VLOOKUP(C41,guide_chapter!B:F,4,FALSE)</f>
        <v>10022000</v>
      </c>
    </row>
    <row r="42" spans="2:8">
      <c r="B42" s="11">
        <f t="shared" si="6"/>
        <v>224</v>
      </c>
      <c r="C42" s="11">
        <v>22</v>
      </c>
      <c r="D42" s="11">
        <f t="shared" si="0"/>
        <v>10224001</v>
      </c>
      <c r="E42" s="11" t="s">
        <v>94</v>
      </c>
      <c r="F42" s="11">
        <v>5</v>
      </c>
      <c r="G42" s="11">
        <v>5</v>
      </c>
      <c r="H42" s="11">
        <f>VLOOKUP(C42,guide_chapter!B:F,4,FALSE)</f>
        <v>10022000</v>
      </c>
    </row>
    <row r="43" spans="2:8">
      <c r="B43" s="11">
        <f t="shared" si="6"/>
        <v>225</v>
      </c>
      <c r="C43" s="11">
        <v>22</v>
      </c>
      <c r="D43" s="11">
        <f t="shared" si="0"/>
        <v>10225001</v>
      </c>
      <c r="E43" s="11" t="s">
        <v>107</v>
      </c>
      <c r="F43" s="11">
        <v>6</v>
      </c>
      <c r="G43" s="11">
        <v>6</v>
      </c>
      <c r="H43" s="11">
        <f>VLOOKUP(C43,guide_chapter!B:F,4,FALSE)</f>
        <v>10022000</v>
      </c>
    </row>
    <row r="44" spans="2:8">
      <c r="B44" s="11">
        <f t="shared" si="6"/>
        <v>226</v>
      </c>
      <c r="C44" s="11">
        <v>22</v>
      </c>
      <c r="D44" s="11">
        <f t="shared" si="0"/>
        <v>10226001</v>
      </c>
      <c r="E44" s="11" t="s">
        <v>106</v>
      </c>
      <c r="F44" s="11">
        <v>7</v>
      </c>
      <c r="G44" s="11">
        <v>7</v>
      </c>
      <c r="H44" s="11">
        <f>VLOOKUP(C44,guide_chapter!B:F,4,FALSE)</f>
        <v>10022000</v>
      </c>
    </row>
    <row r="45" spans="2:8">
      <c r="B45" s="11">
        <f t="shared" si="6"/>
        <v>227</v>
      </c>
      <c r="C45" s="11">
        <v>22</v>
      </c>
      <c r="D45" s="11">
        <f t="shared" si="0"/>
        <v>10227001</v>
      </c>
      <c r="E45" s="11" t="s">
        <v>95</v>
      </c>
      <c r="F45" s="11">
        <v>8</v>
      </c>
      <c r="G45" s="11">
        <v>8</v>
      </c>
      <c r="H45" s="11">
        <f>VLOOKUP(C45,guide_chapter!B:F,4,FALSE)</f>
        <v>10022000</v>
      </c>
    </row>
    <row r="46" spans="2:8">
      <c r="B46" s="11">
        <f t="shared" si="6"/>
        <v>228</v>
      </c>
      <c r="C46" s="11">
        <v>22</v>
      </c>
      <c r="D46" s="11">
        <f t="shared" si="0"/>
        <v>10228001</v>
      </c>
      <c r="E46" s="11" t="s">
        <v>96</v>
      </c>
      <c r="F46" s="11">
        <v>9</v>
      </c>
      <c r="G46" s="11">
        <v>9</v>
      </c>
      <c r="H46" s="11">
        <f>VLOOKUP(C46,guide_chapter!B:F,4,FALSE)</f>
        <v>10022000</v>
      </c>
    </row>
    <row r="47" spans="2:8">
      <c r="B47" s="11">
        <f t="shared" si="6"/>
        <v>229</v>
      </c>
      <c r="C47" s="11">
        <v>22</v>
      </c>
      <c r="D47" s="11">
        <f t="shared" si="0"/>
        <v>10229001</v>
      </c>
      <c r="E47" s="11" t="s">
        <v>97</v>
      </c>
      <c r="F47" s="11">
        <v>10</v>
      </c>
      <c r="G47" s="11">
        <v>10</v>
      </c>
      <c r="H47" s="11">
        <f>VLOOKUP(C47,guide_chapter!B:F,4,FALSE)</f>
        <v>10022000</v>
      </c>
    </row>
    <row r="48" spans="2:8">
      <c r="B48" s="10">
        <v>230</v>
      </c>
      <c r="C48" s="10">
        <v>23</v>
      </c>
      <c r="D48" s="10">
        <f t="shared" si="0"/>
        <v>10230001</v>
      </c>
      <c r="E48" s="10" t="s">
        <v>98</v>
      </c>
      <c r="F48" s="10">
        <v>1</v>
      </c>
      <c r="G48" s="10">
        <v>1</v>
      </c>
      <c r="H48" s="10">
        <f>VLOOKUP(C48,guide_chapter!B:F,4,FALSE)</f>
        <v>10023000</v>
      </c>
    </row>
    <row r="49" spans="2:8">
      <c r="B49" s="10">
        <f>B48+1</f>
        <v>231</v>
      </c>
      <c r="C49" s="10">
        <v>23</v>
      </c>
      <c r="D49" s="10">
        <f t="shared" si="0"/>
        <v>10231001</v>
      </c>
      <c r="E49" s="10" t="s">
        <v>99</v>
      </c>
      <c r="F49" s="10">
        <v>2</v>
      </c>
      <c r="G49" s="10">
        <v>2</v>
      </c>
      <c r="H49" s="10">
        <f>VLOOKUP(C49,guide_chapter!B:F,4,FALSE)</f>
        <v>10023000</v>
      </c>
    </row>
    <row r="50" spans="2:8">
      <c r="B50" s="10">
        <f t="shared" ref="B50:B51" si="7">B49+1</f>
        <v>232</v>
      </c>
      <c r="C50" s="10">
        <v>23</v>
      </c>
      <c r="D50" s="10">
        <f t="shared" si="0"/>
        <v>10232001</v>
      </c>
      <c r="E50" s="10" t="s">
        <v>100</v>
      </c>
      <c r="F50" s="10">
        <v>3</v>
      </c>
      <c r="G50" s="10">
        <v>3</v>
      </c>
      <c r="H50" s="10">
        <f>VLOOKUP(C50,guide_chapter!B:F,4,FALSE)</f>
        <v>10023000</v>
      </c>
    </row>
    <row r="51" spans="2:8">
      <c r="B51" s="10">
        <f t="shared" si="7"/>
        <v>233</v>
      </c>
      <c r="C51" s="10">
        <v>23</v>
      </c>
      <c r="D51" s="10">
        <f t="shared" si="0"/>
        <v>10233001</v>
      </c>
      <c r="E51" s="10" t="s">
        <v>101</v>
      </c>
      <c r="F51" s="10">
        <v>4</v>
      </c>
      <c r="G51" s="10">
        <v>4</v>
      </c>
      <c r="H51" s="10">
        <f>VLOOKUP(C51,guide_chapter!B:F,4,FALSE)</f>
        <v>10023000</v>
      </c>
    </row>
    <row r="52" spans="2:8">
      <c r="B52" s="11">
        <v>240</v>
      </c>
      <c r="C52" s="11">
        <v>24</v>
      </c>
      <c r="D52" s="11">
        <f t="shared" si="0"/>
        <v>10240001</v>
      </c>
      <c r="E52" s="11" t="s">
        <v>76</v>
      </c>
      <c r="F52" s="11">
        <v>1</v>
      </c>
      <c r="G52" s="11">
        <v>1</v>
      </c>
      <c r="H52" s="11">
        <f>VLOOKUP(C52,guide_chapter!B:F,4,FALSE)</f>
        <v>10024000</v>
      </c>
    </row>
    <row r="53" spans="2:8">
      <c r="B53" s="11">
        <f t="shared" ref="B53:B57" si="8">B52+1</f>
        <v>241</v>
      </c>
      <c r="C53" s="11">
        <v>24</v>
      </c>
      <c r="D53" s="11">
        <f t="shared" si="0"/>
        <v>10241001</v>
      </c>
      <c r="E53" s="11" t="s">
        <v>102</v>
      </c>
      <c r="F53" s="11">
        <v>2</v>
      </c>
      <c r="G53" s="11">
        <v>2</v>
      </c>
      <c r="H53" s="11">
        <f>VLOOKUP(C53,guide_chapter!B:F,4,FALSE)</f>
        <v>10024000</v>
      </c>
    </row>
    <row r="54" spans="2:8">
      <c r="B54" s="11">
        <f t="shared" si="8"/>
        <v>242</v>
      </c>
      <c r="C54" s="11">
        <v>24</v>
      </c>
      <c r="D54" s="11">
        <f t="shared" si="0"/>
        <v>10242001</v>
      </c>
      <c r="E54" s="11" t="s">
        <v>103</v>
      </c>
      <c r="F54" s="11">
        <v>3</v>
      </c>
      <c r="G54" s="11">
        <v>3</v>
      </c>
      <c r="H54" s="11">
        <f>VLOOKUP(C54,guide_chapter!B:F,4,FALSE)</f>
        <v>10024000</v>
      </c>
    </row>
    <row r="55" spans="2:8">
      <c r="B55" s="11">
        <f t="shared" si="8"/>
        <v>243</v>
      </c>
      <c r="C55" s="11">
        <v>24</v>
      </c>
      <c r="D55" s="11">
        <f t="shared" si="0"/>
        <v>10243001</v>
      </c>
      <c r="E55" s="11" t="s">
        <v>104</v>
      </c>
      <c r="F55" s="11">
        <v>4</v>
      </c>
      <c r="G55" s="11">
        <v>4</v>
      </c>
      <c r="H55" s="11">
        <f>VLOOKUP(C55,guide_chapter!B:F,4,FALSE)</f>
        <v>10024000</v>
      </c>
    </row>
    <row r="56" spans="2:8">
      <c r="B56" s="11">
        <f t="shared" si="8"/>
        <v>244</v>
      </c>
      <c r="C56" s="11">
        <v>24</v>
      </c>
      <c r="D56" s="11">
        <f t="shared" si="0"/>
        <v>10244001</v>
      </c>
      <c r="E56" s="11" t="s">
        <v>105</v>
      </c>
      <c r="F56" s="11">
        <v>5</v>
      </c>
      <c r="G56" s="11">
        <v>5</v>
      </c>
      <c r="H56" s="11">
        <f>VLOOKUP(C56,guide_chapter!B:F,4,FALSE)</f>
        <v>10024000</v>
      </c>
    </row>
    <row r="57" spans="2:8">
      <c r="B57" s="11">
        <f t="shared" si="8"/>
        <v>245</v>
      </c>
      <c r="C57" s="11">
        <v>24</v>
      </c>
      <c r="D57" s="11">
        <f t="shared" si="0"/>
        <v>10245001</v>
      </c>
      <c r="E57" s="11" t="s">
        <v>67</v>
      </c>
      <c r="F57" s="11">
        <v>6</v>
      </c>
      <c r="G57" s="11">
        <v>6</v>
      </c>
      <c r="H57" s="11">
        <f>VLOOKUP(C57,guide_chapter!B:F,4,FALSE)</f>
        <v>10024000</v>
      </c>
    </row>
    <row r="58" spans="2:8">
      <c r="B58" s="10">
        <v>300</v>
      </c>
      <c r="C58" s="10">
        <v>30</v>
      </c>
      <c r="D58" s="10">
        <f t="shared" si="0"/>
        <v>10300001</v>
      </c>
      <c r="E58" s="10" t="s">
        <v>108</v>
      </c>
      <c r="F58" s="10">
        <v>1</v>
      </c>
      <c r="G58" s="10">
        <v>1</v>
      </c>
      <c r="H58" s="10">
        <f>VLOOKUP(C58,guide_chapter!B:F,4,FALSE)</f>
        <v>10030000</v>
      </c>
    </row>
    <row r="59" spans="2:8">
      <c r="B59" s="10">
        <f>B58+1</f>
        <v>301</v>
      </c>
      <c r="C59" s="10">
        <v>30</v>
      </c>
      <c r="D59" s="10">
        <f t="shared" si="0"/>
        <v>10301001</v>
      </c>
      <c r="E59" s="10" t="s">
        <v>109</v>
      </c>
      <c r="F59" s="10">
        <v>2</v>
      </c>
      <c r="G59" s="10">
        <v>2</v>
      </c>
      <c r="H59" s="10">
        <f>VLOOKUP(C59,guide_chapter!B:F,4,FALSE)</f>
        <v>10030000</v>
      </c>
    </row>
    <row r="60" spans="2:8">
      <c r="B60" s="11">
        <v>310</v>
      </c>
      <c r="C60" s="11">
        <v>31</v>
      </c>
      <c r="D60" s="11">
        <f t="shared" si="0"/>
        <v>10310001</v>
      </c>
      <c r="E60" s="11" t="s">
        <v>110</v>
      </c>
      <c r="F60" s="11">
        <v>1</v>
      </c>
      <c r="G60" s="11">
        <v>1</v>
      </c>
      <c r="H60" s="11">
        <f>VLOOKUP(C60,guide_chapter!B:F,4,FALSE)</f>
        <v>10031000</v>
      </c>
    </row>
    <row r="61" spans="2:8">
      <c r="B61" s="11">
        <f t="shared" ref="B61" si="9">B60+1</f>
        <v>311</v>
      </c>
      <c r="C61" s="11">
        <v>31</v>
      </c>
      <c r="D61" s="11">
        <f t="shared" si="0"/>
        <v>10311001</v>
      </c>
      <c r="E61" s="11" t="s">
        <v>111</v>
      </c>
      <c r="F61" s="11">
        <v>2</v>
      </c>
      <c r="G61" s="11">
        <v>2</v>
      </c>
      <c r="H61" s="11">
        <f>VLOOKUP(C61,guide_chapter!B:F,4,FALSE)</f>
        <v>10031000</v>
      </c>
    </row>
    <row r="62" spans="2:8">
      <c r="B62" s="10">
        <f>C62*10</f>
        <v>320</v>
      </c>
      <c r="C62" s="10">
        <v>32</v>
      </c>
      <c r="D62" s="10">
        <f t="shared" si="0"/>
        <v>10320001</v>
      </c>
      <c r="E62" s="10" t="s">
        <v>112</v>
      </c>
      <c r="F62" s="10">
        <v>1</v>
      </c>
      <c r="G62" s="10">
        <v>1</v>
      </c>
      <c r="H62" s="10">
        <f>VLOOKUP(C62,guide_chapter!B:F,4,FALSE)</f>
        <v>10032000</v>
      </c>
    </row>
    <row r="63" spans="2:8">
      <c r="B63" s="10">
        <f>B62+1</f>
        <v>321</v>
      </c>
      <c r="C63" s="10">
        <v>32</v>
      </c>
      <c r="D63" s="10">
        <f t="shared" si="0"/>
        <v>10321001</v>
      </c>
      <c r="E63" s="10" t="s">
        <v>113</v>
      </c>
      <c r="F63" s="10">
        <v>2</v>
      </c>
      <c r="G63" s="10">
        <v>2</v>
      </c>
      <c r="H63" s="10">
        <f>VLOOKUP(C63,guide_chapter!B:F,4,FALSE)</f>
        <v>10032000</v>
      </c>
    </row>
    <row r="64" spans="2:8">
      <c r="B64" s="11">
        <f>C64*10</f>
        <v>330</v>
      </c>
      <c r="C64" s="11">
        <v>33</v>
      </c>
      <c r="D64" s="11">
        <f t="shared" si="0"/>
        <v>10330001</v>
      </c>
      <c r="E64" s="11" t="s">
        <v>114</v>
      </c>
      <c r="F64" s="11">
        <v>1</v>
      </c>
      <c r="G64" s="11">
        <v>1</v>
      </c>
      <c r="H64" s="11">
        <f>VLOOKUP(C64,guide_chapter!B:F,4,FALSE)</f>
        <v>10033000</v>
      </c>
    </row>
    <row r="65" spans="2:8">
      <c r="B65" s="11">
        <f t="shared" ref="B65" si="10">B64+1</f>
        <v>331</v>
      </c>
      <c r="C65" s="11">
        <v>33</v>
      </c>
      <c r="D65" s="11">
        <f t="shared" si="0"/>
        <v>10331001</v>
      </c>
      <c r="E65" s="11" t="s">
        <v>115</v>
      </c>
      <c r="F65" s="11">
        <v>2</v>
      </c>
      <c r="G65" s="11">
        <v>2</v>
      </c>
      <c r="H65" s="11">
        <f>VLOOKUP(C65,guide_chapter!B:F,4,FALSE)</f>
        <v>10033000</v>
      </c>
    </row>
    <row r="66" spans="2:8">
      <c r="B66" s="10">
        <f>C66*10</f>
        <v>400</v>
      </c>
      <c r="C66" s="10">
        <v>40</v>
      </c>
      <c r="D66" s="10">
        <f t="shared" si="0"/>
        <v>10400001</v>
      </c>
      <c r="E66" s="10" t="s">
        <v>116</v>
      </c>
      <c r="F66" s="10">
        <v>1</v>
      </c>
      <c r="G66" s="10">
        <v>1</v>
      </c>
      <c r="H66" s="10">
        <f>VLOOKUP(C66,guide_chapter!B:F,4,FALSE)</f>
        <v>10040000</v>
      </c>
    </row>
    <row r="67" spans="2:8">
      <c r="B67" s="10">
        <f>B66+1</f>
        <v>401</v>
      </c>
      <c r="C67" s="10">
        <v>40</v>
      </c>
      <c r="D67" s="10">
        <f t="shared" si="0"/>
        <v>10401001</v>
      </c>
      <c r="E67" s="10" t="s">
        <v>117</v>
      </c>
      <c r="F67" s="10">
        <v>2</v>
      </c>
      <c r="G67" s="10">
        <v>2</v>
      </c>
      <c r="H67" s="10">
        <f>VLOOKUP(C67,guide_chapter!B:F,4,FALSE)</f>
        <v>10040000</v>
      </c>
    </row>
    <row r="68" spans="2:8">
      <c r="B68" s="10">
        <f>B67+1</f>
        <v>402</v>
      </c>
      <c r="C68" s="10">
        <v>40</v>
      </c>
      <c r="D68" s="10">
        <f t="shared" si="0"/>
        <v>10402001</v>
      </c>
      <c r="E68" s="10" t="s">
        <v>118</v>
      </c>
      <c r="F68" s="10">
        <v>3</v>
      </c>
      <c r="G68" s="10">
        <v>3</v>
      </c>
      <c r="H68" s="10">
        <f>VLOOKUP(C68,guide_chapter!B:F,4,FALSE)</f>
        <v>10040000</v>
      </c>
    </row>
    <row r="69" spans="2:8">
      <c r="B69" s="11">
        <f>C69*10</f>
        <v>410</v>
      </c>
      <c r="C69" s="11">
        <v>41</v>
      </c>
      <c r="D69" s="11">
        <f t="shared" si="0"/>
        <v>10410001</v>
      </c>
      <c r="E69" s="11" t="s">
        <v>123</v>
      </c>
      <c r="F69" s="11">
        <v>1</v>
      </c>
      <c r="G69" s="11">
        <v>1</v>
      </c>
      <c r="H69" s="11">
        <f>VLOOKUP(C69,guide_chapter!B:F,4,FALSE)</f>
        <v>10041000</v>
      </c>
    </row>
    <row r="70" spans="2:8">
      <c r="B70" s="11">
        <f t="shared" ref="B70:B72" si="11">B69+1</f>
        <v>411</v>
      </c>
      <c r="C70" s="11">
        <v>41</v>
      </c>
      <c r="D70" s="11">
        <f t="shared" si="0"/>
        <v>10411001</v>
      </c>
      <c r="E70" s="11" t="s">
        <v>124</v>
      </c>
      <c r="F70" s="11">
        <v>2</v>
      </c>
      <c r="G70" s="11">
        <v>2</v>
      </c>
      <c r="H70" s="11">
        <f>VLOOKUP(C70,guide_chapter!B:F,4,FALSE)</f>
        <v>10041000</v>
      </c>
    </row>
    <row r="71" spans="2:8">
      <c r="B71" s="11">
        <f t="shared" si="11"/>
        <v>412</v>
      </c>
      <c r="C71" s="11">
        <v>41</v>
      </c>
      <c r="D71" s="11">
        <f t="shared" ref="D71:D77" si="12">10000000+B71*1000+1</f>
        <v>10412001</v>
      </c>
      <c r="E71" s="11" t="s">
        <v>125</v>
      </c>
      <c r="F71" s="11">
        <v>3</v>
      </c>
      <c r="G71" s="11">
        <v>3</v>
      </c>
      <c r="H71" s="11">
        <f>VLOOKUP(C71,guide_chapter!B:F,4,FALSE)</f>
        <v>10041000</v>
      </c>
    </row>
    <row r="72" spans="2:8">
      <c r="B72" s="11">
        <f t="shared" si="11"/>
        <v>413</v>
      </c>
      <c r="C72" s="11">
        <v>41</v>
      </c>
      <c r="D72" s="11">
        <f t="shared" si="12"/>
        <v>10413001</v>
      </c>
      <c r="E72" s="11" t="s">
        <v>126</v>
      </c>
      <c r="F72" s="11">
        <v>4</v>
      </c>
      <c r="G72" s="11">
        <v>4</v>
      </c>
      <c r="H72" s="11">
        <f>VLOOKUP(C72,guide_chapter!B:F,4,FALSE)</f>
        <v>10041000</v>
      </c>
    </row>
    <row r="73" spans="2:8">
      <c r="B73" s="10">
        <f>C73*10</f>
        <v>420</v>
      </c>
      <c r="C73" s="10">
        <v>42</v>
      </c>
      <c r="D73" s="10">
        <f t="shared" si="12"/>
        <v>10420001</v>
      </c>
      <c r="E73" s="10" t="s">
        <v>129</v>
      </c>
      <c r="F73" s="10">
        <v>1</v>
      </c>
      <c r="G73" s="10">
        <v>1</v>
      </c>
      <c r="H73" s="10">
        <f>VLOOKUP(C73,guide_chapter!B:F,4,FALSE)</f>
        <v>10042000</v>
      </c>
    </row>
    <row r="74" spans="2:8">
      <c r="B74" s="10">
        <f>B73+1</f>
        <v>421</v>
      </c>
      <c r="C74" s="10">
        <f>C73</f>
        <v>42</v>
      </c>
      <c r="D74" s="10">
        <f t="shared" si="12"/>
        <v>10421001</v>
      </c>
      <c r="E74" s="10" t="s">
        <v>130</v>
      </c>
      <c r="F74" s="10">
        <v>2</v>
      </c>
      <c r="G74" s="10">
        <v>2</v>
      </c>
      <c r="H74" s="10">
        <f>VLOOKUP(C74,guide_chapter!B:F,4,FALSE)</f>
        <v>10042000</v>
      </c>
    </row>
    <row r="75" spans="2:8">
      <c r="B75" s="11">
        <f>C75*10</f>
        <v>430</v>
      </c>
      <c r="C75" s="11">
        <v>43</v>
      </c>
      <c r="D75" s="11">
        <f t="shared" si="12"/>
        <v>10430001</v>
      </c>
      <c r="E75" s="11" t="s">
        <v>127</v>
      </c>
      <c r="F75" s="11">
        <v>1</v>
      </c>
      <c r="G75" s="11">
        <v>1</v>
      </c>
      <c r="H75" s="11">
        <f>VLOOKUP(C75,guide_chapter!B:F,4,FALSE)</f>
        <v>10043000</v>
      </c>
    </row>
    <row r="76" spans="2:8">
      <c r="B76" s="11">
        <f t="shared" ref="B76" si="13">B75+1</f>
        <v>431</v>
      </c>
      <c r="C76" s="11">
        <f>C75</f>
        <v>43</v>
      </c>
      <c r="D76" s="11">
        <f t="shared" si="12"/>
        <v>10431001</v>
      </c>
      <c r="E76" s="11" t="s">
        <v>128</v>
      </c>
      <c r="F76" s="11">
        <v>2</v>
      </c>
      <c r="G76" s="11">
        <v>2</v>
      </c>
      <c r="H76" s="11">
        <f>VLOOKUP(C76,guide_chapter!B:F,4,FALSE)</f>
        <v>10043000</v>
      </c>
    </row>
    <row r="77" spans="2:8">
      <c r="B77" s="10">
        <f>C77*10</f>
        <v>440</v>
      </c>
      <c r="C77" s="10">
        <v>44</v>
      </c>
      <c r="D77" s="10">
        <f t="shared" si="12"/>
        <v>10440001</v>
      </c>
      <c r="E77" s="10" t="s">
        <v>131</v>
      </c>
      <c r="F77" s="10">
        <v>1</v>
      </c>
      <c r="G77" s="10">
        <v>1</v>
      </c>
      <c r="H77" s="10">
        <f>VLOOKUP(C77,guide_chapter!B:F,4,FALSE)</f>
        <v>10044000</v>
      </c>
    </row>
  </sheetData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D315-58E9-4A4F-BB7D-43F9884764DC}">
  <dimension ref="A1:H6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29" sqref="J29"/>
    </sheetView>
  </sheetViews>
  <sheetFormatPr defaultRowHeight="14.25"/>
  <cols>
    <col min="2" max="2" width="12.875" customWidth="1"/>
    <col min="3" max="3" width="15.625" customWidth="1"/>
    <col min="4" max="4" width="11.625" style="11" bestFit="1" customWidth="1"/>
    <col min="5" max="5" width="17.25" bestFit="1" customWidth="1"/>
    <col min="6" max="6" width="13" bestFit="1" customWidth="1"/>
    <col min="8" max="8" width="16.875" customWidth="1"/>
  </cols>
  <sheetData>
    <row r="1" spans="1:8">
      <c r="A1" s="4" t="s">
        <v>6</v>
      </c>
      <c r="B1" s="4" t="s">
        <v>132</v>
      </c>
      <c r="C1" s="4" t="s">
        <v>134</v>
      </c>
      <c r="D1" s="4" t="s">
        <v>167</v>
      </c>
      <c r="E1" s="1" t="s">
        <v>170</v>
      </c>
      <c r="F1" s="1" t="s">
        <v>2</v>
      </c>
      <c r="G1" s="4" t="s">
        <v>171</v>
      </c>
      <c r="H1" s="4" t="s">
        <v>206</v>
      </c>
    </row>
    <row r="2" spans="1:8">
      <c r="A2" s="4" t="s">
        <v>8</v>
      </c>
      <c r="B2" s="6" t="s">
        <v>3</v>
      </c>
      <c r="C2" s="6" t="s">
        <v>51</v>
      </c>
      <c r="D2" s="6" t="s">
        <v>168</v>
      </c>
      <c r="E2" s="3" t="s">
        <v>169</v>
      </c>
      <c r="F2" s="2"/>
      <c r="G2" s="3" t="s">
        <v>20</v>
      </c>
      <c r="H2" s="3" t="s">
        <v>207</v>
      </c>
    </row>
    <row r="3" spans="1:8">
      <c r="A3" s="4" t="s">
        <v>9</v>
      </c>
      <c r="B3" s="6" t="s">
        <v>0</v>
      </c>
      <c r="C3" s="6" t="s">
        <v>0</v>
      </c>
      <c r="D3" s="6" t="s">
        <v>0</v>
      </c>
      <c r="E3" s="3" t="s">
        <v>0</v>
      </c>
      <c r="F3" s="2"/>
      <c r="G3" s="3" t="s">
        <v>0</v>
      </c>
      <c r="H3" s="3" t="s">
        <v>197</v>
      </c>
    </row>
    <row r="4" spans="1:8">
      <c r="A4" s="4" t="s">
        <v>10</v>
      </c>
      <c r="B4" s="8" t="s">
        <v>11</v>
      </c>
      <c r="C4" s="8" t="s">
        <v>11</v>
      </c>
      <c r="D4" s="8" t="s">
        <v>11</v>
      </c>
      <c r="E4" s="3" t="s">
        <v>4</v>
      </c>
      <c r="F4" s="2"/>
      <c r="G4" s="3" t="s">
        <v>4</v>
      </c>
      <c r="H4" s="3" t="s">
        <v>5</v>
      </c>
    </row>
    <row r="5" spans="1:8">
      <c r="A5" s="4" t="s">
        <v>12</v>
      </c>
      <c r="B5" s="6" t="s">
        <v>249</v>
      </c>
      <c r="C5" s="6">
        <v>0</v>
      </c>
      <c r="D5" s="6">
        <v>0</v>
      </c>
      <c r="E5" s="3">
        <v>0</v>
      </c>
      <c r="F5" s="2"/>
      <c r="G5" s="3">
        <v>0</v>
      </c>
      <c r="H5" s="3">
        <v>0</v>
      </c>
    </row>
    <row r="6" spans="1:8">
      <c r="B6">
        <v>1</v>
      </c>
      <c r="C6" s="11">
        <v>100</v>
      </c>
      <c r="D6" s="11">
        <v>1</v>
      </c>
      <c r="E6" s="11">
        <f>VLOOKUP(C6,guide_lesson!B:D,3,FALSE)+99</f>
        <v>10100100</v>
      </c>
      <c r="F6" s="11" t="s">
        <v>172</v>
      </c>
      <c r="G6" s="11">
        <v>1</v>
      </c>
      <c r="H6" s="11" t="s">
        <v>208</v>
      </c>
    </row>
    <row r="7" spans="1:8">
      <c r="B7">
        <v>2</v>
      </c>
      <c r="C7" s="11">
        <v>101</v>
      </c>
      <c r="D7" s="11">
        <v>1</v>
      </c>
      <c r="E7" s="11">
        <f>VLOOKUP(C7,guide_lesson!B:D,3,FALSE)+99</f>
        <v>10101100</v>
      </c>
      <c r="F7" s="11" t="s">
        <v>56</v>
      </c>
      <c r="G7" s="11">
        <v>1</v>
      </c>
      <c r="H7" s="11" t="s">
        <v>209</v>
      </c>
    </row>
    <row r="8" spans="1:8">
      <c r="B8">
        <v>3</v>
      </c>
      <c r="C8" s="11">
        <v>102</v>
      </c>
      <c r="D8" s="11">
        <v>1</v>
      </c>
      <c r="E8" s="11">
        <f>VLOOKUP(C8,guide_lesson!B:D,3,FALSE)+99</f>
        <v>10102100</v>
      </c>
      <c r="F8" s="11" t="s">
        <v>57</v>
      </c>
      <c r="G8" s="11">
        <v>1</v>
      </c>
      <c r="H8" s="11" t="s">
        <v>210</v>
      </c>
    </row>
    <row r="9" spans="1:8">
      <c r="B9">
        <v>10</v>
      </c>
      <c r="C9" s="10">
        <v>110</v>
      </c>
      <c r="D9" s="10">
        <v>1</v>
      </c>
      <c r="E9" s="10">
        <f>VLOOKUP(C9,guide_lesson!B:D,3,FALSE)+99</f>
        <v>10110100</v>
      </c>
      <c r="F9" s="10" t="s">
        <v>173</v>
      </c>
      <c r="G9" s="10">
        <v>1</v>
      </c>
    </row>
    <row r="10" spans="1:8">
      <c r="B10">
        <v>11</v>
      </c>
      <c r="C10" s="10">
        <v>110</v>
      </c>
      <c r="D10" s="10">
        <v>1</v>
      </c>
      <c r="E10" s="10">
        <f>E9+100</f>
        <v>10110200</v>
      </c>
      <c r="F10" s="10" t="s">
        <v>174</v>
      </c>
      <c r="G10" s="10">
        <v>2</v>
      </c>
      <c r="H10" s="11" t="s">
        <v>211</v>
      </c>
    </row>
    <row r="11" spans="1:8">
      <c r="B11">
        <v>12</v>
      </c>
      <c r="C11" s="10">
        <v>110</v>
      </c>
      <c r="D11" s="10">
        <v>2</v>
      </c>
      <c r="E11" s="10">
        <f t="shared" ref="E11:E14" si="0">E10+100</f>
        <v>10110300</v>
      </c>
      <c r="F11" s="10" t="s">
        <v>182</v>
      </c>
      <c r="G11" s="10">
        <v>1</v>
      </c>
    </row>
    <row r="12" spans="1:8">
      <c r="B12">
        <v>13</v>
      </c>
      <c r="C12" s="10">
        <v>110</v>
      </c>
      <c r="D12" s="10">
        <v>2</v>
      </c>
      <c r="E12" s="10">
        <f t="shared" si="0"/>
        <v>10110400</v>
      </c>
      <c r="F12" s="10" t="s">
        <v>183</v>
      </c>
      <c r="G12" s="10">
        <v>2</v>
      </c>
    </row>
    <row r="13" spans="1:8">
      <c r="B13">
        <v>14</v>
      </c>
      <c r="C13" s="10">
        <v>110</v>
      </c>
      <c r="D13" s="10">
        <v>2</v>
      </c>
      <c r="E13" s="10">
        <f t="shared" si="0"/>
        <v>10110500</v>
      </c>
      <c r="F13" s="10" t="s">
        <v>184</v>
      </c>
      <c r="G13" s="10">
        <v>3</v>
      </c>
    </row>
    <row r="14" spans="1:8">
      <c r="B14">
        <v>15</v>
      </c>
      <c r="C14" s="10">
        <v>110</v>
      </c>
      <c r="D14" s="10">
        <v>2</v>
      </c>
      <c r="E14" s="10">
        <f t="shared" si="0"/>
        <v>10110600</v>
      </c>
      <c r="F14" s="10" t="s">
        <v>185</v>
      </c>
      <c r="G14" s="10">
        <v>4</v>
      </c>
      <c r="H14" s="11" t="s">
        <v>312</v>
      </c>
    </row>
    <row r="15" spans="1:8">
      <c r="B15">
        <v>20</v>
      </c>
      <c r="C15" s="11">
        <v>111</v>
      </c>
      <c r="D15" s="11">
        <v>1</v>
      </c>
      <c r="E15" s="11">
        <f>VLOOKUP(C15,guide_lesson!B:D,3,FALSE)+99</f>
        <v>10111100</v>
      </c>
      <c r="F15" s="11" t="s">
        <v>175</v>
      </c>
      <c r="G15" s="11">
        <v>1</v>
      </c>
    </row>
    <row r="16" spans="1:8">
      <c r="B16">
        <v>21</v>
      </c>
      <c r="C16" s="11">
        <v>111</v>
      </c>
      <c r="D16" s="11">
        <v>1</v>
      </c>
      <c r="E16" s="11">
        <f>E15+100</f>
        <v>10111200</v>
      </c>
      <c r="F16" s="11" t="s">
        <v>176</v>
      </c>
      <c r="G16" s="11">
        <v>2</v>
      </c>
    </row>
    <row r="17" spans="2:7">
      <c r="B17">
        <v>22</v>
      </c>
      <c r="C17" s="11">
        <v>111</v>
      </c>
      <c r="D17" s="11">
        <v>2</v>
      </c>
      <c r="E17" s="11">
        <f t="shared" ref="E17:E21" si="1">E16+100</f>
        <v>10111300</v>
      </c>
      <c r="F17" s="11" t="s">
        <v>181</v>
      </c>
      <c r="G17" s="11">
        <v>1</v>
      </c>
    </row>
    <row r="18" spans="2:7">
      <c r="B18">
        <v>23</v>
      </c>
      <c r="C18" s="11">
        <v>111</v>
      </c>
      <c r="D18" s="11">
        <v>2</v>
      </c>
      <c r="E18" s="11">
        <f t="shared" si="1"/>
        <v>10111400</v>
      </c>
      <c r="F18" s="11" t="s">
        <v>183</v>
      </c>
      <c r="G18" s="11">
        <v>2</v>
      </c>
    </row>
    <row r="19" spans="2:7">
      <c r="B19">
        <v>24</v>
      </c>
      <c r="C19" s="11">
        <v>111</v>
      </c>
      <c r="D19" s="11">
        <v>2</v>
      </c>
      <c r="E19" s="11">
        <f t="shared" si="1"/>
        <v>10111500</v>
      </c>
      <c r="F19" s="11" t="s">
        <v>184</v>
      </c>
      <c r="G19" s="11">
        <v>3</v>
      </c>
    </row>
    <row r="20" spans="2:7">
      <c r="B20">
        <v>25</v>
      </c>
      <c r="C20" s="11">
        <v>111</v>
      </c>
      <c r="D20" s="11">
        <v>2</v>
      </c>
      <c r="E20" s="11">
        <f t="shared" si="1"/>
        <v>10111600</v>
      </c>
      <c r="F20" s="11" t="s">
        <v>185</v>
      </c>
      <c r="G20" s="11">
        <v>4</v>
      </c>
    </row>
    <row r="21" spans="2:7">
      <c r="B21">
        <v>26</v>
      </c>
      <c r="C21" s="11">
        <v>111</v>
      </c>
      <c r="D21" s="11">
        <v>2</v>
      </c>
      <c r="E21" s="11">
        <f t="shared" si="1"/>
        <v>10111700</v>
      </c>
      <c r="F21" s="11" t="s">
        <v>556</v>
      </c>
      <c r="G21" s="11">
        <v>4</v>
      </c>
    </row>
    <row r="22" spans="2:7">
      <c r="B22">
        <v>30</v>
      </c>
      <c r="C22" s="10">
        <v>112</v>
      </c>
      <c r="D22" s="10">
        <v>1</v>
      </c>
      <c r="E22" s="10">
        <f>VLOOKUP(C22,guide_lesson!B:D,3,FALSE)+99</f>
        <v>10112100</v>
      </c>
      <c r="F22" s="10" t="s">
        <v>177</v>
      </c>
      <c r="G22" s="10">
        <v>1</v>
      </c>
    </row>
    <row r="23" spans="2:7">
      <c r="B23">
        <v>31</v>
      </c>
      <c r="C23" s="10">
        <v>112</v>
      </c>
      <c r="D23" s="10">
        <v>1</v>
      </c>
      <c r="E23" s="10">
        <f>E22+100</f>
        <v>10112200</v>
      </c>
      <c r="F23" s="10" t="s">
        <v>178</v>
      </c>
      <c r="G23" s="10">
        <v>2</v>
      </c>
    </row>
    <row r="24" spans="2:7">
      <c r="B24">
        <v>32</v>
      </c>
      <c r="C24" s="10">
        <v>112</v>
      </c>
      <c r="D24" s="10">
        <v>2</v>
      </c>
      <c r="E24" s="10">
        <f t="shared" ref="E24:E28" si="2">E23+100</f>
        <v>10112300</v>
      </c>
      <c r="F24" s="10" t="s">
        <v>182</v>
      </c>
      <c r="G24" s="10">
        <v>1</v>
      </c>
    </row>
    <row r="25" spans="2:7">
      <c r="B25">
        <v>33</v>
      </c>
      <c r="C25" s="10">
        <v>112</v>
      </c>
      <c r="D25" s="10">
        <v>2</v>
      </c>
      <c r="E25" s="10">
        <f t="shared" si="2"/>
        <v>10112400</v>
      </c>
      <c r="F25" s="10" t="s">
        <v>183</v>
      </c>
      <c r="G25" s="10">
        <v>2</v>
      </c>
    </row>
    <row r="26" spans="2:7">
      <c r="B26">
        <v>34</v>
      </c>
      <c r="C26" s="10">
        <v>112</v>
      </c>
      <c r="D26" s="10">
        <v>2</v>
      </c>
      <c r="E26" s="10">
        <f t="shared" si="2"/>
        <v>10112500</v>
      </c>
      <c r="F26" s="10" t="s">
        <v>184</v>
      </c>
      <c r="G26" s="10">
        <v>3</v>
      </c>
    </row>
    <row r="27" spans="2:7">
      <c r="B27">
        <v>35</v>
      </c>
      <c r="C27" s="10">
        <v>112</v>
      </c>
      <c r="D27" s="10">
        <v>2</v>
      </c>
      <c r="E27" s="10">
        <f t="shared" si="2"/>
        <v>10112600</v>
      </c>
      <c r="F27" s="10" t="s">
        <v>185</v>
      </c>
      <c r="G27" s="10">
        <v>4</v>
      </c>
    </row>
    <row r="28" spans="2:7">
      <c r="B28">
        <v>36</v>
      </c>
      <c r="C28" s="10">
        <v>112</v>
      </c>
      <c r="D28" s="10">
        <v>2</v>
      </c>
      <c r="E28" s="10">
        <f t="shared" si="2"/>
        <v>10112700</v>
      </c>
      <c r="F28" s="10" t="s">
        <v>186</v>
      </c>
      <c r="G28" s="10">
        <v>5</v>
      </c>
    </row>
    <row r="29" spans="2:7">
      <c r="B29">
        <v>40</v>
      </c>
      <c r="C29" s="11">
        <v>113</v>
      </c>
      <c r="D29" s="11">
        <v>1</v>
      </c>
      <c r="E29" s="11">
        <f>VLOOKUP(C29,guide_lesson!B:D,3,FALSE)+99</f>
        <v>10113100</v>
      </c>
      <c r="F29" s="11" t="s">
        <v>179</v>
      </c>
      <c r="G29" s="11">
        <v>1</v>
      </c>
    </row>
    <row r="30" spans="2:7">
      <c r="B30">
        <v>41</v>
      </c>
      <c r="C30" s="11">
        <v>113</v>
      </c>
      <c r="D30" s="11">
        <v>1</v>
      </c>
      <c r="E30" s="11">
        <f>E29+100</f>
        <v>10113200</v>
      </c>
      <c r="F30" s="11" t="s">
        <v>180</v>
      </c>
      <c r="G30" s="11">
        <v>2</v>
      </c>
    </row>
    <row r="31" spans="2:7">
      <c r="B31">
        <v>42</v>
      </c>
      <c r="C31" s="11">
        <v>113</v>
      </c>
      <c r="D31" s="11">
        <v>2</v>
      </c>
      <c r="E31" s="11">
        <f t="shared" ref="E31:E35" si="3">E30+100</f>
        <v>10113300</v>
      </c>
      <c r="F31" s="11" t="s">
        <v>181</v>
      </c>
      <c r="G31" s="11">
        <v>1</v>
      </c>
    </row>
    <row r="32" spans="2:7">
      <c r="B32">
        <v>43</v>
      </c>
      <c r="C32" s="11">
        <v>113</v>
      </c>
      <c r="D32" s="11">
        <v>2</v>
      </c>
      <c r="E32" s="11">
        <f t="shared" si="3"/>
        <v>10113400</v>
      </c>
      <c r="F32" s="11" t="s">
        <v>183</v>
      </c>
      <c r="G32" s="11">
        <v>2</v>
      </c>
    </row>
    <row r="33" spans="2:7">
      <c r="B33">
        <v>44</v>
      </c>
      <c r="C33" s="11">
        <v>113</v>
      </c>
      <c r="D33" s="11">
        <v>2</v>
      </c>
      <c r="E33" s="11">
        <f t="shared" si="3"/>
        <v>10113500</v>
      </c>
      <c r="F33" s="11" t="s">
        <v>184</v>
      </c>
      <c r="G33" s="11">
        <v>3</v>
      </c>
    </row>
    <row r="34" spans="2:7">
      <c r="B34">
        <v>45</v>
      </c>
      <c r="C34" s="11">
        <v>113</v>
      </c>
      <c r="D34" s="11">
        <v>2</v>
      </c>
      <c r="E34" s="11">
        <f t="shared" si="3"/>
        <v>10113600</v>
      </c>
      <c r="F34" s="11" t="s">
        <v>185</v>
      </c>
      <c r="G34" s="11">
        <v>4</v>
      </c>
    </row>
    <row r="35" spans="2:7">
      <c r="B35">
        <v>46</v>
      </c>
      <c r="C35" s="11">
        <v>113</v>
      </c>
      <c r="D35" s="11">
        <v>2</v>
      </c>
      <c r="E35" s="11">
        <f t="shared" si="3"/>
        <v>10113700</v>
      </c>
      <c r="F35" s="11" t="s">
        <v>186</v>
      </c>
      <c r="G35" s="11">
        <v>5</v>
      </c>
    </row>
    <row r="36" spans="2:7">
      <c r="B36">
        <v>50</v>
      </c>
      <c r="C36" s="10">
        <v>114</v>
      </c>
      <c r="D36" s="10">
        <v>1</v>
      </c>
      <c r="E36" s="10">
        <f>VLOOKUP(C36,guide_lesson!B:D,3,FALSE)+99</f>
        <v>10114100</v>
      </c>
      <c r="F36" s="10" t="s">
        <v>187</v>
      </c>
      <c r="G36" s="10">
        <v>1</v>
      </c>
    </row>
    <row r="37" spans="2:7">
      <c r="B37">
        <v>51</v>
      </c>
      <c r="C37" s="10">
        <v>114</v>
      </c>
      <c r="D37" s="10">
        <v>1</v>
      </c>
      <c r="E37" s="10">
        <f>E36+100</f>
        <v>10114200</v>
      </c>
      <c r="F37" s="10" t="s">
        <v>188</v>
      </c>
      <c r="G37" s="10">
        <v>2</v>
      </c>
    </row>
    <row r="38" spans="2:7">
      <c r="B38">
        <v>52</v>
      </c>
      <c r="C38" s="10">
        <v>114</v>
      </c>
      <c r="D38" s="10">
        <v>2</v>
      </c>
      <c r="E38" s="10">
        <f t="shared" ref="E38:E42" si="4">E37+100</f>
        <v>10114300</v>
      </c>
      <c r="F38" s="10" t="s">
        <v>182</v>
      </c>
      <c r="G38" s="10">
        <v>1</v>
      </c>
    </row>
    <row r="39" spans="2:7">
      <c r="B39">
        <v>53</v>
      </c>
      <c r="C39" s="10">
        <v>114</v>
      </c>
      <c r="D39" s="10">
        <v>2</v>
      </c>
      <c r="E39" s="10">
        <f t="shared" si="4"/>
        <v>10114400</v>
      </c>
      <c r="F39" s="10" t="s">
        <v>183</v>
      </c>
      <c r="G39" s="10">
        <v>2</v>
      </c>
    </row>
    <row r="40" spans="2:7">
      <c r="B40">
        <v>54</v>
      </c>
      <c r="C40" s="10">
        <v>114</v>
      </c>
      <c r="D40" s="10">
        <v>2</v>
      </c>
      <c r="E40" s="10">
        <f t="shared" si="4"/>
        <v>10114500</v>
      </c>
      <c r="F40" s="10" t="s">
        <v>184</v>
      </c>
      <c r="G40" s="10">
        <v>3</v>
      </c>
    </row>
    <row r="41" spans="2:7">
      <c r="B41">
        <v>55</v>
      </c>
      <c r="C41" s="10">
        <v>114</v>
      </c>
      <c r="D41" s="10">
        <v>2</v>
      </c>
      <c r="E41" s="10">
        <f t="shared" si="4"/>
        <v>10114600</v>
      </c>
      <c r="F41" s="10" t="s">
        <v>185</v>
      </c>
      <c r="G41" s="10">
        <v>4</v>
      </c>
    </row>
    <row r="42" spans="2:7">
      <c r="B42">
        <v>56</v>
      </c>
      <c r="C42" s="10">
        <v>114</v>
      </c>
      <c r="D42" s="10">
        <v>2</v>
      </c>
      <c r="E42" s="10">
        <f t="shared" si="4"/>
        <v>10114700</v>
      </c>
      <c r="F42" s="10" t="s">
        <v>186</v>
      </c>
      <c r="G42" s="10">
        <v>5</v>
      </c>
    </row>
    <row r="43" spans="2:7">
      <c r="B43">
        <v>60</v>
      </c>
      <c r="C43" s="11">
        <v>115</v>
      </c>
      <c r="D43" s="11">
        <v>1</v>
      </c>
      <c r="E43" s="11">
        <f>VLOOKUP(C43,guide_lesson!B:D,3,FALSE)+99</f>
        <v>10115100</v>
      </c>
      <c r="F43" s="11" t="s">
        <v>189</v>
      </c>
      <c r="G43" s="11">
        <v>1</v>
      </c>
    </row>
    <row r="44" spans="2:7">
      <c r="B44">
        <v>61</v>
      </c>
      <c r="C44" s="11">
        <v>115</v>
      </c>
      <c r="D44" s="11">
        <v>1</v>
      </c>
      <c r="E44" s="11">
        <f>E43+100</f>
        <v>10115200</v>
      </c>
      <c r="F44" s="11" t="s">
        <v>190</v>
      </c>
      <c r="G44" s="11">
        <v>2</v>
      </c>
    </row>
    <row r="45" spans="2:7">
      <c r="B45">
        <v>62</v>
      </c>
      <c r="C45" s="11">
        <v>115</v>
      </c>
      <c r="D45" s="11">
        <v>2</v>
      </c>
      <c r="E45" s="11">
        <f t="shared" ref="E45:E49" si="5">E44+100</f>
        <v>10115300</v>
      </c>
      <c r="F45" s="11" t="s">
        <v>181</v>
      </c>
      <c r="G45" s="11">
        <v>1</v>
      </c>
    </row>
    <row r="46" spans="2:7">
      <c r="B46">
        <v>63</v>
      </c>
      <c r="C46" s="11">
        <v>115</v>
      </c>
      <c r="D46" s="11">
        <v>2</v>
      </c>
      <c r="E46" s="11">
        <f t="shared" si="5"/>
        <v>10115400</v>
      </c>
      <c r="F46" s="11" t="s">
        <v>183</v>
      </c>
      <c r="G46" s="11">
        <v>2</v>
      </c>
    </row>
    <row r="47" spans="2:7">
      <c r="B47">
        <v>64</v>
      </c>
      <c r="C47" s="11">
        <v>115</v>
      </c>
      <c r="D47" s="11">
        <v>2</v>
      </c>
      <c r="E47" s="11">
        <f t="shared" si="5"/>
        <v>10115500</v>
      </c>
      <c r="F47" s="11" t="s">
        <v>184</v>
      </c>
      <c r="G47" s="11">
        <v>3</v>
      </c>
    </row>
    <row r="48" spans="2:7">
      <c r="B48">
        <v>65</v>
      </c>
      <c r="C48" s="11">
        <v>115</v>
      </c>
      <c r="D48" s="11">
        <v>2</v>
      </c>
      <c r="E48" s="11">
        <f t="shared" si="5"/>
        <v>10115600</v>
      </c>
      <c r="F48" s="11" t="s">
        <v>185</v>
      </c>
      <c r="G48" s="11">
        <v>4</v>
      </c>
    </row>
    <row r="49" spans="2:8">
      <c r="B49">
        <v>66</v>
      </c>
      <c r="C49" s="11">
        <v>115</v>
      </c>
      <c r="D49" s="11">
        <v>2</v>
      </c>
      <c r="E49" s="11">
        <f t="shared" si="5"/>
        <v>10115700</v>
      </c>
      <c r="F49" s="11" t="s">
        <v>186</v>
      </c>
      <c r="G49" s="11">
        <v>5</v>
      </c>
    </row>
    <row r="50" spans="2:8">
      <c r="B50">
        <v>70</v>
      </c>
      <c r="C50" s="10">
        <v>116</v>
      </c>
      <c r="D50" s="10">
        <v>1</v>
      </c>
      <c r="E50" s="10">
        <f>VLOOKUP(C50,guide_lesson!B:D,3,FALSE)+99</f>
        <v>10116100</v>
      </c>
      <c r="F50" s="10" t="s">
        <v>191</v>
      </c>
      <c r="G50" s="10">
        <v>1</v>
      </c>
    </row>
    <row r="51" spans="2:8">
      <c r="B51">
        <v>71</v>
      </c>
      <c r="C51" s="10">
        <v>116</v>
      </c>
      <c r="D51" s="10">
        <v>1</v>
      </c>
      <c r="E51" s="10">
        <f>E50+100</f>
        <v>10116200</v>
      </c>
      <c r="F51" s="10" t="s">
        <v>192</v>
      </c>
      <c r="G51" s="10">
        <v>2</v>
      </c>
    </row>
    <row r="52" spans="2:8">
      <c r="B52">
        <v>72</v>
      </c>
      <c r="C52" s="10">
        <v>116</v>
      </c>
      <c r="D52" s="10">
        <v>2</v>
      </c>
      <c r="E52" s="10">
        <f t="shared" ref="E52:E56" si="6">E51+100</f>
        <v>10116300</v>
      </c>
      <c r="F52" s="10" t="s">
        <v>182</v>
      </c>
      <c r="G52" s="10">
        <v>1</v>
      </c>
    </row>
    <row r="53" spans="2:8">
      <c r="B53">
        <v>73</v>
      </c>
      <c r="C53" s="10">
        <v>116</v>
      </c>
      <c r="D53" s="10">
        <v>2</v>
      </c>
      <c r="E53" s="10">
        <f t="shared" si="6"/>
        <v>10116400</v>
      </c>
      <c r="F53" s="10" t="s">
        <v>183</v>
      </c>
      <c r="G53" s="10">
        <v>2</v>
      </c>
      <c r="H53" s="11"/>
    </row>
    <row r="54" spans="2:8">
      <c r="B54">
        <v>74</v>
      </c>
      <c r="C54" s="10">
        <v>116</v>
      </c>
      <c r="D54" s="10">
        <v>2</v>
      </c>
      <c r="E54" s="10">
        <f t="shared" si="6"/>
        <v>10116500</v>
      </c>
      <c r="F54" s="10" t="s">
        <v>184</v>
      </c>
      <c r="G54" s="10">
        <v>3</v>
      </c>
      <c r="H54" s="11"/>
    </row>
    <row r="55" spans="2:8">
      <c r="B55">
        <v>75</v>
      </c>
      <c r="C55" s="10">
        <v>116</v>
      </c>
      <c r="D55" s="10">
        <v>2</v>
      </c>
      <c r="E55" s="10">
        <f t="shared" si="6"/>
        <v>10116600</v>
      </c>
      <c r="F55" s="10" t="s">
        <v>185</v>
      </c>
      <c r="G55" s="10">
        <v>4</v>
      </c>
      <c r="H55" s="11"/>
    </row>
    <row r="56" spans="2:8">
      <c r="B56">
        <v>76</v>
      </c>
      <c r="C56" s="10">
        <v>116</v>
      </c>
      <c r="D56" s="10">
        <v>2</v>
      </c>
      <c r="E56" s="10">
        <f t="shared" si="6"/>
        <v>10116700</v>
      </c>
      <c r="F56" s="10" t="s">
        <v>186</v>
      </c>
      <c r="G56" s="10">
        <v>5</v>
      </c>
      <c r="H56" s="11"/>
    </row>
    <row r="57" spans="2:8" s="19" customFormat="1">
      <c r="B57">
        <v>80</v>
      </c>
      <c r="C57" s="11">
        <v>117</v>
      </c>
      <c r="D57" s="11">
        <v>1</v>
      </c>
      <c r="E57" s="11">
        <f>VLOOKUP(C57,guide_lesson!B:D,3,FALSE)+99</f>
        <v>10117100</v>
      </c>
      <c r="F57" s="11" t="s">
        <v>201</v>
      </c>
      <c r="G57" s="11">
        <v>3</v>
      </c>
    </row>
    <row r="58" spans="2:8" s="19" customFormat="1">
      <c r="B58">
        <v>81</v>
      </c>
      <c r="C58" s="11">
        <v>117</v>
      </c>
      <c r="D58" s="11">
        <v>1</v>
      </c>
      <c r="E58" s="11">
        <f>E57+100</f>
        <v>10117200</v>
      </c>
      <c r="F58" s="11" t="s">
        <v>200</v>
      </c>
      <c r="G58" s="11">
        <v>3</v>
      </c>
    </row>
    <row r="59" spans="2:8">
      <c r="B59">
        <v>82</v>
      </c>
      <c r="C59" s="11">
        <v>117</v>
      </c>
      <c r="D59" s="11">
        <v>1</v>
      </c>
      <c r="E59" s="11">
        <f t="shared" ref="E59:E63" si="7">E58+100</f>
        <v>10117300</v>
      </c>
      <c r="F59" s="11" t="s">
        <v>202</v>
      </c>
      <c r="G59" s="11">
        <v>3</v>
      </c>
    </row>
    <row r="60" spans="2:8">
      <c r="B60">
        <v>83</v>
      </c>
      <c r="C60" s="11">
        <v>117</v>
      </c>
      <c r="D60" s="11">
        <v>1</v>
      </c>
      <c r="E60" s="11">
        <f t="shared" si="7"/>
        <v>10117400</v>
      </c>
      <c r="F60" s="11" t="s">
        <v>203</v>
      </c>
      <c r="G60" s="11">
        <v>3</v>
      </c>
    </row>
    <row r="61" spans="2:8">
      <c r="B61">
        <v>84</v>
      </c>
      <c r="C61" s="11">
        <v>117</v>
      </c>
      <c r="D61" s="11">
        <v>1</v>
      </c>
      <c r="E61" s="11">
        <f t="shared" si="7"/>
        <v>10117500</v>
      </c>
      <c r="F61" s="11" t="s">
        <v>205</v>
      </c>
      <c r="G61" s="11">
        <v>3</v>
      </c>
    </row>
    <row r="62" spans="2:8">
      <c r="B62">
        <v>85</v>
      </c>
      <c r="C62" s="11">
        <v>117</v>
      </c>
      <c r="D62" s="11">
        <v>1</v>
      </c>
      <c r="E62" s="11">
        <f t="shared" si="7"/>
        <v>10117600</v>
      </c>
      <c r="F62" s="11" t="s">
        <v>204</v>
      </c>
      <c r="G62" s="11">
        <v>3</v>
      </c>
    </row>
    <row r="63" spans="2:8">
      <c r="B63">
        <v>86</v>
      </c>
      <c r="C63" s="11">
        <v>117</v>
      </c>
      <c r="D63" s="11">
        <v>1</v>
      </c>
      <c r="E63" s="11">
        <f t="shared" si="7"/>
        <v>10117700</v>
      </c>
      <c r="F63" s="11" t="s">
        <v>306</v>
      </c>
      <c r="G63" s="11">
        <v>3</v>
      </c>
    </row>
    <row r="64" spans="2:8">
      <c r="B64">
        <v>90</v>
      </c>
      <c r="C64" s="10">
        <v>118</v>
      </c>
      <c r="D64" s="10">
        <v>1</v>
      </c>
      <c r="E64" s="10">
        <f>VLOOKUP(C64,guide_lesson!B:D,3,FALSE)+99</f>
        <v>10118100</v>
      </c>
      <c r="F64" s="10" t="s">
        <v>193</v>
      </c>
      <c r="G64" s="10">
        <v>1</v>
      </c>
      <c r="H64" s="11"/>
    </row>
  </sheetData>
  <phoneticPr fontId="5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B90E-4891-4A2C-976D-3A3C2DE49E05}">
  <dimension ref="A1:X91"/>
  <sheetViews>
    <sheetView workbookViewId="0">
      <pane xSplit="5" ySplit="5" topLeftCell="N69" activePane="bottomRight" state="frozen"/>
      <selection pane="topRight" activeCell="F1" sqref="F1"/>
      <selection pane="bottomLeft" activeCell="A6" sqref="A6"/>
      <selection pane="bottomRight" activeCell="T91" sqref="T91"/>
    </sheetView>
  </sheetViews>
  <sheetFormatPr defaultRowHeight="14.25"/>
  <cols>
    <col min="1" max="1" width="6.75" style="11" customWidth="1"/>
    <col min="2" max="2" width="9" style="11" bestFit="1" customWidth="1"/>
    <col min="3" max="3" width="5.5" style="11" bestFit="1" customWidth="1"/>
    <col min="4" max="4" width="10.5" style="11" bestFit="1" customWidth="1"/>
    <col min="5" max="5" width="11.25" style="14" customWidth="1"/>
    <col min="6" max="6" width="13.75" style="14" bestFit="1" customWidth="1"/>
    <col min="7" max="7" width="14.125" style="14" customWidth="1"/>
    <col min="8" max="8" width="12.25" style="14" customWidth="1"/>
    <col min="9" max="9" width="13" style="14" bestFit="1" customWidth="1"/>
    <col min="10" max="10" width="13.75" style="14" bestFit="1" customWidth="1"/>
    <col min="11" max="11" width="14.875" style="14" bestFit="1" customWidth="1"/>
    <col min="12" max="12" width="13.125" style="14" customWidth="1"/>
    <col min="13" max="13" width="13.75" style="14" customWidth="1"/>
    <col min="14" max="14" width="13.75" style="14" bestFit="1" customWidth="1"/>
    <col min="15" max="15" width="13.75" style="11" bestFit="1" customWidth="1"/>
    <col min="16" max="16" width="13" style="11" bestFit="1" customWidth="1"/>
    <col min="17" max="17" width="16.5" style="11" bestFit="1" customWidth="1"/>
    <col min="18" max="18" width="12.5" style="11" customWidth="1"/>
    <col min="19" max="19" width="13" style="14" customWidth="1"/>
    <col min="20" max="20" width="13" style="11" bestFit="1" customWidth="1"/>
    <col min="21" max="21" width="15.5" style="11" customWidth="1"/>
    <col min="22" max="22" width="35.875" style="11" customWidth="1"/>
    <col min="23" max="23" width="13.375" style="11" bestFit="1" customWidth="1"/>
    <col min="24" max="24" width="17.25" style="11" bestFit="1" customWidth="1"/>
    <col min="25" max="16384" width="9" style="11"/>
  </cols>
  <sheetData>
    <row r="1" spans="1:24">
      <c r="A1" s="4" t="s">
        <v>6</v>
      </c>
      <c r="B1" s="4" t="s">
        <v>132</v>
      </c>
      <c r="C1" s="4" t="s">
        <v>135</v>
      </c>
      <c r="D1" s="4" t="s">
        <v>194</v>
      </c>
      <c r="E1" s="23" t="s">
        <v>377</v>
      </c>
      <c r="F1" s="27" t="s">
        <v>247</v>
      </c>
      <c r="G1" s="27" t="s">
        <v>296</v>
      </c>
      <c r="H1" s="27" t="s">
        <v>245</v>
      </c>
      <c r="I1" s="27" t="s">
        <v>248</v>
      </c>
      <c r="J1" s="27" t="s">
        <v>244</v>
      </c>
      <c r="K1" s="27" t="s">
        <v>139</v>
      </c>
      <c r="L1" s="27" t="s">
        <v>137</v>
      </c>
      <c r="M1" s="27" t="s">
        <v>471</v>
      </c>
      <c r="N1" s="27" t="s">
        <v>243</v>
      </c>
      <c r="O1" s="5" t="s">
        <v>260</v>
      </c>
      <c r="P1" s="5" t="s">
        <v>2</v>
      </c>
      <c r="Q1" s="5" t="s">
        <v>273</v>
      </c>
      <c r="R1" s="5"/>
      <c r="S1" s="5" t="s">
        <v>142</v>
      </c>
      <c r="T1" s="5" t="s">
        <v>144</v>
      </c>
      <c r="U1" s="4" t="s">
        <v>215</v>
      </c>
      <c r="V1" s="5" t="s">
        <v>214</v>
      </c>
      <c r="W1" s="4" t="s">
        <v>213</v>
      </c>
      <c r="X1" s="4" t="s">
        <v>216</v>
      </c>
    </row>
    <row r="2" spans="1:24">
      <c r="A2" s="4" t="s">
        <v>8</v>
      </c>
      <c r="B2" s="6" t="s">
        <v>250</v>
      </c>
      <c r="C2" s="6" t="s">
        <v>145</v>
      </c>
      <c r="D2" s="6" t="s">
        <v>140</v>
      </c>
      <c r="E2" s="24" t="s">
        <v>378</v>
      </c>
      <c r="F2" s="24" t="s">
        <v>297</v>
      </c>
      <c r="G2" s="24" t="s">
        <v>298</v>
      </c>
      <c r="H2" s="24" t="s">
        <v>246</v>
      </c>
      <c r="I2" s="24" t="s">
        <v>291</v>
      </c>
      <c r="J2" s="24" t="s">
        <v>271</v>
      </c>
      <c r="K2" s="24" t="s">
        <v>240</v>
      </c>
      <c r="L2" s="28" t="s">
        <v>242</v>
      </c>
      <c r="M2" s="28" t="s">
        <v>472</v>
      </c>
      <c r="N2" s="24" t="s">
        <v>241</v>
      </c>
      <c r="O2" s="6" t="s">
        <v>272</v>
      </c>
      <c r="P2" s="7"/>
      <c r="Q2" s="6" t="s">
        <v>290</v>
      </c>
      <c r="R2" s="7"/>
      <c r="S2" s="6" t="s">
        <v>143</v>
      </c>
      <c r="T2" s="7"/>
      <c r="U2" s="6" t="s">
        <v>141</v>
      </c>
      <c r="V2" s="6" t="s">
        <v>138</v>
      </c>
      <c r="W2" s="6" t="s">
        <v>212</v>
      </c>
      <c r="X2" s="6" t="s">
        <v>217</v>
      </c>
    </row>
    <row r="3" spans="1:24" ht="15.75">
      <c r="A3" s="4" t="s">
        <v>9</v>
      </c>
      <c r="B3" s="6" t="s">
        <v>0</v>
      </c>
      <c r="C3" s="6" t="s">
        <v>0</v>
      </c>
      <c r="D3" s="6" t="s">
        <v>0</v>
      </c>
      <c r="E3" s="24" t="s">
        <v>1</v>
      </c>
      <c r="F3" s="24" t="s">
        <v>295</v>
      </c>
      <c r="G3" s="29" t="s">
        <v>259</v>
      </c>
      <c r="H3" s="24" t="s">
        <v>294</v>
      </c>
      <c r="I3" s="24" t="s">
        <v>293</v>
      </c>
      <c r="J3" s="24" t="s">
        <v>292</v>
      </c>
      <c r="K3" s="24" t="s">
        <v>292</v>
      </c>
      <c r="L3" s="24" t="s">
        <v>294</v>
      </c>
      <c r="M3" s="24" t="s">
        <v>596</v>
      </c>
      <c r="N3" s="24" t="s">
        <v>411</v>
      </c>
      <c r="O3" s="6" t="s">
        <v>310</v>
      </c>
      <c r="P3" s="7"/>
      <c r="Q3" s="30" t="s">
        <v>412</v>
      </c>
      <c r="R3" s="7"/>
      <c r="S3" s="6" t="s">
        <v>0</v>
      </c>
      <c r="T3" s="7"/>
      <c r="U3" s="6" t="s">
        <v>293</v>
      </c>
      <c r="V3" s="6" t="s">
        <v>1</v>
      </c>
      <c r="W3" s="6" t="s">
        <v>0</v>
      </c>
      <c r="X3" s="6" t="s">
        <v>0</v>
      </c>
    </row>
    <row r="4" spans="1:24">
      <c r="A4" s="4" t="s">
        <v>10</v>
      </c>
      <c r="B4" s="8" t="s">
        <v>11</v>
      </c>
      <c r="C4" s="8" t="s">
        <v>11</v>
      </c>
      <c r="D4" s="8" t="s">
        <v>11</v>
      </c>
      <c r="E4" s="31" t="s">
        <v>11</v>
      </c>
      <c r="F4" s="24" t="s">
        <v>4</v>
      </c>
      <c r="G4" s="24" t="s">
        <v>4</v>
      </c>
      <c r="H4" s="24" t="s">
        <v>4</v>
      </c>
      <c r="I4" s="24" t="s">
        <v>4</v>
      </c>
      <c r="J4" s="24" t="s">
        <v>4</v>
      </c>
      <c r="K4" s="24" t="s">
        <v>4</v>
      </c>
      <c r="L4" s="24" t="s">
        <v>4</v>
      </c>
      <c r="M4" s="24" t="s">
        <v>4</v>
      </c>
      <c r="N4" s="24" t="s">
        <v>4</v>
      </c>
      <c r="O4" s="6" t="s">
        <v>4</v>
      </c>
      <c r="P4" s="7"/>
      <c r="Q4" s="6" t="s">
        <v>4</v>
      </c>
      <c r="R4" s="7"/>
      <c r="S4" s="6" t="s">
        <v>4</v>
      </c>
      <c r="T4" s="7"/>
      <c r="U4" s="6" t="s">
        <v>4</v>
      </c>
      <c r="V4" s="6" t="s">
        <v>4</v>
      </c>
      <c r="W4" s="6" t="s">
        <v>4</v>
      </c>
      <c r="X4" s="6" t="s">
        <v>4</v>
      </c>
    </row>
    <row r="5" spans="1:24">
      <c r="A5" s="4" t="s">
        <v>12</v>
      </c>
      <c r="B5" s="6" t="s">
        <v>133</v>
      </c>
      <c r="C5" s="6">
        <v>0</v>
      </c>
      <c r="D5" s="6">
        <v>0</v>
      </c>
      <c r="E5" s="24">
        <v>0</v>
      </c>
      <c r="F5" s="24"/>
      <c r="G5" s="24"/>
      <c r="H5" s="24"/>
      <c r="I5" s="24"/>
      <c r="J5" s="24"/>
      <c r="K5" s="24"/>
      <c r="L5" s="24"/>
      <c r="M5" s="24"/>
      <c r="N5" s="24"/>
      <c r="O5" s="6">
        <v>0</v>
      </c>
      <c r="P5" s="7"/>
      <c r="Q5" s="6">
        <v>0</v>
      </c>
      <c r="R5" s="7"/>
      <c r="S5" s="6">
        <v>0</v>
      </c>
      <c r="T5" s="7"/>
      <c r="U5" s="6"/>
      <c r="V5" s="6"/>
      <c r="W5" s="6">
        <v>0</v>
      </c>
      <c r="X5" s="6">
        <v>0</v>
      </c>
    </row>
    <row r="6" spans="1:24">
      <c r="A6" s="4"/>
      <c r="B6" s="4">
        <v>1</v>
      </c>
      <c r="C6" s="4">
        <v>1</v>
      </c>
      <c r="D6" s="4">
        <v>1</v>
      </c>
      <c r="E6" s="23"/>
      <c r="F6" s="23"/>
      <c r="G6" s="23"/>
      <c r="H6" s="23"/>
      <c r="I6" s="23"/>
      <c r="J6" s="23"/>
      <c r="K6" s="32" t="s">
        <v>442</v>
      </c>
      <c r="L6" s="23" t="s">
        <v>261</v>
      </c>
      <c r="M6" s="23"/>
      <c r="N6" s="23" t="s">
        <v>436</v>
      </c>
      <c r="O6" s="4">
        <f>VLOOKUP(B6,guide_display!B:E,4,FALSE)+1</f>
        <v>10100101</v>
      </c>
      <c r="P6" s="23" t="s">
        <v>359</v>
      </c>
      <c r="Q6" s="4"/>
      <c r="R6" s="4"/>
      <c r="S6" s="23"/>
      <c r="T6" s="4"/>
      <c r="U6" s="4"/>
      <c r="V6" s="33" t="s">
        <v>136</v>
      </c>
      <c r="W6" s="4">
        <v>2</v>
      </c>
      <c r="X6" s="4"/>
    </row>
    <row r="7" spans="1:24">
      <c r="A7" s="4"/>
      <c r="B7" s="4">
        <v>1</v>
      </c>
      <c r="C7" s="4">
        <v>2</v>
      </c>
      <c r="D7" s="4">
        <v>1</v>
      </c>
      <c r="E7" s="23"/>
      <c r="F7" s="23"/>
      <c r="G7" s="23"/>
      <c r="H7" s="23"/>
      <c r="I7" s="23"/>
      <c r="J7" s="23"/>
      <c r="K7" s="32" t="s">
        <v>443</v>
      </c>
      <c r="L7" s="23" t="s">
        <v>262</v>
      </c>
      <c r="M7" s="23"/>
      <c r="N7" s="23" t="s">
        <v>437</v>
      </c>
      <c r="O7" s="4">
        <f>O6+1</f>
        <v>10100102</v>
      </c>
      <c r="P7" s="23" t="s">
        <v>360</v>
      </c>
      <c r="Q7" s="4"/>
      <c r="R7" s="4"/>
      <c r="S7" s="23"/>
      <c r="T7" s="4"/>
      <c r="U7" s="4"/>
      <c r="V7" s="33" t="s">
        <v>136</v>
      </c>
      <c r="W7" s="4">
        <v>2</v>
      </c>
      <c r="X7" s="4"/>
    </row>
    <row r="8" spans="1:24">
      <c r="A8" s="4"/>
      <c r="B8" s="4">
        <v>1</v>
      </c>
      <c r="C8" s="4">
        <v>3</v>
      </c>
      <c r="D8" s="4">
        <v>1</v>
      </c>
      <c r="E8" s="23"/>
      <c r="F8" s="23"/>
      <c r="G8" s="23"/>
      <c r="H8" s="23"/>
      <c r="I8" s="23"/>
      <c r="J8" s="23"/>
      <c r="K8" s="23" t="s">
        <v>270</v>
      </c>
      <c r="L8" s="23" t="s">
        <v>438</v>
      </c>
      <c r="M8" s="23"/>
      <c r="N8" s="23" t="s">
        <v>437</v>
      </c>
      <c r="O8" s="4">
        <f t="shared" ref="O8:O10" si="0">O7+1</f>
        <v>10100103</v>
      </c>
      <c r="P8" s="23" t="s">
        <v>361</v>
      </c>
      <c r="Q8" s="4"/>
      <c r="R8" s="4"/>
      <c r="S8" s="23"/>
      <c r="T8" s="4"/>
      <c r="U8" s="4"/>
      <c r="V8" s="33" t="s">
        <v>136</v>
      </c>
      <c r="W8" s="4">
        <v>2</v>
      </c>
      <c r="X8" s="4"/>
    </row>
    <row r="9" spans="1:24">
      <c r="A9" s="4"/>
      <c r="B9" s="4">
        <v>1</v>
      </c>
      <c r="C9" s="4">
        <v>4</v>
      </c>
      <c r="D9" s="4">
        <v>1</v>
      </c>
      <c r="E9" s="23"/>
      <c r="F9" s="23"/>
      <c r="G9" s="23"/>
      <c r="H9" s="23"/>
      <c r="I9" s="23"/>
      <c r="J9" s="23"/>
      <c r="K9" s="23" t="s">
        <v>439</v>
      </c>
      <c r="L9" s="23" t="s">
        <v>269</v>
      </c>
      <c r="M9" s="23"/>
      <c r="N9" s="23" t="s">
        <v>441</v>
      </c>
      <c r="O9" s="4">
        <f t="shared" si="0"/>
        <v>10100104</v>
      </c>
      <c r="P9" s="23" t="s">
        <v>362</v>
      </c>
      <c r="Q9" s="4"/>
      <c r="R9" s="4"/>
      <c r="S9" s="23"/>
      <c r="T9" s="4"/>
      <c r="U9" s="4"/>
      <c r="V9" s="33" t="s">
        <v>136</v>
      </c>
      <c r="W9" s="4">
        <v>2</v>
      </c>
      <c r="X9" s="4"/>
    </row>
    <row r="10" spans="1:24">
      <c r="A10" s="4"/>
      <c r="B10" s="4">
        <v>1</v>
      </c>
      <c r="C10" s="4">
        <v>5</v>
      </c>
      <c r="D10" s="4">
        <v>1</v>
      </c>
      <c r="E10" s="23"/>
      <c r="F10" s="23"/>
      <c r="G10" s="23"/>
      <c r="H10" s="23"/>
      <c r="I10" s="23"/>
      <c r="J10" s="23"/>
      <c r="K10" s="32" t="s">
        <v>451</v>
      </c>
      <c r="L10" s="23" t="s">
        <v>450</v>
      </c>
      <c r="M10" s="23"/>
      <c r="N10" s="23" t="s">
        <v>441</v>
      </c>
      <c r="O10" s="4">
        <f t="shared" si="0"/>
        <v>10100105</v>
      </c>
      <c r="P10" s="23" t="s">
        <v>425</v>
      </c>
      <c r="Q10" s="4"/>
      <c r="R10" s="4"/>
      <c r="S10" s="23"/>
      <c r="T10" s="4"/>
      <c r="U10" s="4"/>
      <c r="V10" s="33" t="s">
        <v>136</v>
      </c>
      <c r="W10" s="4">
        <v>2</v>
      </c>
      <c r="X10" s="4"/>
    </row>
    <row r="11" spans="1:24" s="10" customFormat="1">
      <c r="A11" s="34"/>
      <c r="B11" s="34">
        <v>2</v>
      </c>
      <c r="C11" s="34">
        <v>1</v>
      </c>
      <c r="D11" s="34">
        <v>1</v>
      </c>
      <c r="E11" s="35"/>
      <c r="F11" s="35"/>
      <c r="G11" s="35"/>
      <c r="H11" s="35"/>
      <c r="I11" s="35" t="s">
        <v>274</v>
      </c>
      <c r="J11" s="35" t="s">
        <v>257</v>
      </c>
      <c r="K11" s="35"/>
      <c r="L11" s="35" t="s">
        <v>264</v>
      </c>
      <c r="M11" s="35"/>
      <c r="N11" s="35" t="s">
        <v>435</v>
      </c>
      <c r="O11" s="34">
        <f>VLOOKUP(B11,guide_display!B:E,4,FALSE)+1</f>
        <v>10101101</v>
      </c>
      <c r="P11" s="35" t="s">
        <v>363</v>
      </c>
      <c r="Q11" s="34">
        <v>1101104</v>
      </c>
      <c r="R11" s="34" t="s">
        <v>276</v>
      </c>
      <c r="S11" s="35"/>
      <c r="T11" s="34"/>
      <c r="U11" s="34"/>
      <c r="V11" s="34"/>
      <c r="W11" s="34">
        <v>2</v>
      </c>
      <c r="X11" s="34"/>
    </row>
    <row r="12" spans="1:24" s="10" customFormat="1">
      <c r="A12" s="34"/>
      <c r="B12" s="34">
        <f>B11</f>
        <v>2</v>
      </c>
      <c r="C12" s="34">
        <f>C11+1</f>
        <v>2</v>
      </c>
      <c r="D12" s="34">
        <v>1</v>
      </c>
      <c r="E12" s="35"/>
      <c r="F12" s="35"/>
      <c r="G12" s="35"/>
      <c r="H12" s="35"/>
      <c r="I12" s="35" t="s">
        <v>277</v>
      </c>
      <c r="J12" s="35" t="s">
        <v>258</v>
      </c>
      <c r="K12" s="35"/>
      <c r="L12" s="35" t="s">
        <v>265</v>
      </c>
      <c r="M12" s="35"/>
      <c r="N12" s="35" t="s">
        <v>435</v>
      </c>
      <c r="O12" s="34">
        <f>O11+1</f>
        <v>10101102</v>
      </c>
      <c r="P12" s="35" t="s">
        <v>364</v>
      </c>
      <c r="Q12" s="34" t="s">
        <v>419</v>
      </c>
      <c r="R12" s="34" t="s">
        <v>275</v>
      </c>
      <c r="S12" s="35"/>
      <c r="T12" s="34"/>
      <c r="U12" s="34"/>
      <c r="V12" s="34"/>
      <c r="W12" s="34">
        <v>2</v>
      </c>
      <c r="X12" s="34"/>
    </row>
    <row r="13" spans="1:24" s="10" customFormat="1">
      <c r="A13" s="34"/>
      <c r="B13" s="34">
        <f>B12</f>
        <v>2</v>
      </c>
      <c r="C13" s="34">
        <f>C12+1</f>
        <v>3</v>
      </c>
      <c r="D13" s="34">
        <v>1</v>
      </c>
      <c r="E13" s="35"/>
      <c r="F13" s="35"/>
      <c r="G13" s="35"/>
      <c r="H13" s="35"/>
      <c r="I13" s="35" t="s">
        <v>279</v>
      </c>
      <c r="J13" s="35" t="s">
        <v>251</v>
      </c>
      <c r="K13" s="35"/>
      <c r="L13" s="35" t="s">
        <v>266</v>
      </c>
      <c r="M13" s="35"/>
      <c r="N13" s="35" t="s">
        <v>435</v>
      </c>
      <c r="O13" s="34">
        <f t="shared" ref="O13" si="1">O12+1</f>
        <v>10101103</v>
      </c>
      <c r="P13" s="35" t="s">
        <v>365</v>
      </c>
      <c r="Q13" s="34" t="s">
        <v>413</v>
      </c>
      <c r="R13" s="34" t="s">
        <v>278</v>
      </c>
      <c r="S13" s="35"/>
      <c r="T13" s="34"/>
      <c r="U13" s="34"/>
      <c r="V13" s="34"/>
      <c r="W13" s="34">
        <v>2</v>
      </c>
      <c r="X13" s="34"/>
    </row>
    <row r="14" spans="1:24">
      <c r="A14" s="4"/>
      <c r="B14" s="4">
        <v>3</v>
      </c>
      <c r="C14" s="4">
        <v>1</v>
      </c>
      <c r="D14" s="4">
        <v>1</v>
      </c>
      <c r="E14" s="23"/>
      <c r="F14" s="23"/>
      <c r="G14" s="23"/>
      <c r="H14" s="23"/>
      <c r="I14" s="23" t="s">
        <v>281</v>
      </c>
      <c r="J14" s="23" t="s">
        <v>252</v>
      </c>
      <c r="K14" s="23"/>
      <c r="L14" s="23" t="s">
        <v>263</v>
      </c>
      <c r="M14" s="23"/>
      <c r="N14" s="23" t="s">
        <v>445</v>
      </c>
      <c r="O14" s="4">
        <f>VLOOKUP(B14,guide_display!B:E,4,FALSE)+1</f>
        <v>10102101</v>
      </c>
      <c r="P14" s="23" t="s">
        <v>366</v>
      </c>
      <c r="Q14" s="4" t="s">
        <v>414</v>
      </c>
      <c r="R14" s="4" t="s">
        <v>280</v>
      </c>
      <c r="S14" s="23"/>
      <c r="T14" s="4"/>
      <c r="U14" s="4"/>
      <c r="V14" s="4"/>
      <c r="W14" s="4">
        <v>2</v>
      </c>
      <c r="X14" s="4"/>
    </row>
    <row r="15" spans="1:24">
      <c r="A15" s="4"/>
      <c r="B15" s="4">
        <v>3</v>
      </c>
      <c r="C15" s="4">
        <f>C14+1</f>
        <v>2</v>
      </c>
      <c r="D15" s="4">
        <v>1</v>
      </c>
      <c r="E15" s="23"/>
      <c r="F15" s="23"/>
      <c r="G15" s="23"/>
      <c r="H15" s="23"/>
      <c r="I15" s="23" t="s">
        <v>283</v>
      </c>
      <c r="J15" s="23" t="s">
        <v>253</v>
      </c>
      <c r="K15" s="23"/>
      <c r="L15" s="23" t="s">
        <v>267</v>
      </c>
      <c r="M15" s="23"/>
      <c r="N15" s="23" t="s">
        <v>445</v>
      </c>
      <c r="O15" s="4">
        <f>O14+1</f>
        <v>10102102</v>
      </c>
      <c r="P15" s="23" t="s">
        <v>367</v>
      </c>
      <c r="Q15" s="4" t="s">
        <v>415</v>
      </c>
      <c r="R15" s="4" t="s">
        <v>282</v>
      </c>
      <c r="S15" s="23"/>
      <c r="T15" s="4"/>
      <c r="U15" s="4"/>
      <c r="V15" s="4"/>
      <c r="W15" s="4">
        <v>2</v>
      </c>
      <c r="X15" s="4"/>
    </row>
    <row r="16" spans="1:24">
      <c r="A16" s="4"/>
      <c r="B16" s="4">
        <v>3</v>
      </c>
      <c r="C16" s="4">
        <f>C15+1</f>
        <v>3</v>
      </c>
      <c r="D16" s="4">
        <v>1</v>
      </c>
      <c r="E16" s="23"/>
      <c r="F16" s="23"/>
      <c r="G16" s="23"/>
      <c r="H16" s="23"/>
      <c r="I16" s="23" t="s">
        <v>285</v>
      </c>
      <c r="J16" s="23" t="s">
        <v>254</v>
      </c>
      <c r="K16" s="23"/>
      <c r="L16" s="23" t="s">
        <v>268</v>
      </c>
      <c r="M16" s="23"/>
      <c r="N16" s="23" t="s">
        <v>445</v>
      </c>
      <c r="O16" s="4">
        <f t="shared" ref="O16:O18" si="2">O15+1</f>
        <v>10102103</v>
      </c>
      <c r="P16" s="23" t="s">
        <v>368</v>
      </c>
      <c r="Q16" s="4" t="s">
        <v>416</v>
      </c>
      <c r="R16" s="4" t="s">
        <v>284</v>
      </c>
      <c r="S16" s="23"/>
      <c r="T16" s="4"/>
      <c r="U16" s="4"/>
      <c r="V16" s="4"/>
      <c r="W16" s="4">
        <v>2</v>
      </c>
      <c r="X16" s="4"/>
    </row>
    <row r="17" spans="1:24">
      <c r="A17" s="4"/>
      <c r="B17" s="4">
        <v>3</v>
      </c>
      <c r="C17" s="4">
        <f>C16+1</f>
        <v>4</v>
      </c>
      <c r="D17" s="4">
        <v>1</v>
      </c>
      <c r="E17" s="23"/>
      <c r="F17" s="23"/>
      <c r="G17" s="23"/>
      <c r="H17" s="23"/>
      <c r="I17" s="23" t="s">
        <v>287</v>
      </c>
      <c r="J17" s="23" t="s">
        <v>255</v>
      </c>
      <c r="K17" s="23"/>
      <c r="L17" s="23" t="s">
        <v>299</v>
      </c>
      <c r="M17" s="23"/>
      <c r="N17" s="23" t="s">
        <v>446</v>
      </c>
      <c r="O17" s="4">
        <f>O16+1</f>
        <v>10102104</v>
      </c>
      <c r="P17" s="23" t="s">
        <v>369</v>
      </c>
      <c r="Q17" s="4" t="s">
        <v>417</v>
      </c>
      <c r="R17" s="4" t="s">
        <v>286</v>
      </c>
      <c r="S17" s="23"/>
      <c r="T17" s="4"/>
      <c r="U17" s="4"/>
      <c r="V17" s="4"/>
      <c r="W17" s="4">
        <v>2</v>
      </c>
      <c r="X17" s="4"/>
    </row>
    <row r="18" spans="1:24">
      <c r="A18" s="4"/>
      <c r="B18" s="4">
        <v>3</v>
      </c>
      <c r="C18" s="4">
        <f>C17+1</f>
        <v>5</v>
      </c>
      <c r="D18" s="4">
        <v>1</v>
      </c>
      <c r="E18" s="23"/>
      <c r="F18" s="23"/>
      <c r="G18" s="23"/>
      <c r="H18" s="23"/>
      <c r="I18" s="23" t="s">
        <v>289</v>
      </c>
      <c r="J18" s="23" t="s">
        <v>256</v>
      </c>
      <c r="K18" s="23"/>
      <c r="L18" s="23" t="s">
        <v>447</v>
      </c>
      <c r="M18" s="23"/>
      <c r="N18" s="23" t="s">
        <v>446</v>
      </c>
      <c r="O18" s="4">
        <f t="shared" si="2"/>
        <v>10102105</v>
      </c>
      <c r="P18" s="23" t="s">
        <v>370</v>
      </c>
      <c r="Q18" s="4" t="s">
        <v>418</v>
      </c>
      <c r="R18" s="4" t="s">
        <v>288</v>
      </c>
      <c r="S18" s="23"/>
      <c r="T18" s="4"/>
      <c r="U18" s="4"/>
      <c r="V18" s="4"/>
      <c r="W18" s="4">
        <v>2</v>
      </c>
      <c r="X18" s="4"/>
    </row>
    <row r="19" spans="1:24" s="10" customFormat="1">
      <c r="A19" s="34"/>
      <c r="B19" s="34">
        <v>10</v>
      </c>
      <c r="C19" s="34">
        <v>1</v>
      </c>
      <c r="D19" s="34">
        <v>1</v>
      </c>
      <c r="E19" s="35"/>
      <c r="F19" s="35"/>
      <c r="G19" s="35"/>
      <c r="H19" s="35"/>
      <c r="I19" s="35"/>
      <c r="J19" s="35"/>
      <c r="K19" s="35" t="s">
        <v>439</v>
      </c>
      <c r="L19" s="35" t="s">
        <v>269</v>
      </c>
      <c r="M19" s="35"/>
      <c r="N19" s="35" t="s">
        <v>444</v>
      </c>
      <c r="O19" s="34">
        <f>VLOOKUP(B19,guide_display!B:E,4,FALSE)+1</f>
        <v>10110101</v>
      </c>
      <c r="P19" s="35" t="s">
        <v>371</v>
      </c>
      <c r="Q19" s="34"/>
      <c r="R19" s="34"/>
      <c r="S19" s="35"/>
      <c r="T19" s="34"/>
      <c r="U19" s="34"/>
      <c r="V19" s="35" t="s">
        <v>466</v>
      </c>
      <c r="W19" s="34">
        <v>2</v>
      </c>
      <c r="X19" s="34"/>
    </row>
    <row r="20" spans="1:24" s="10" customFormat="1">
      <c r="A20" s="34"/>
      <c r="B20" s="34">
        <v>10</v>
      </c>
      <c r="C20" s="34">
        <v>2</v>
      </c>
      <c r="D20" s="34">
        <v>1</v>
      </c>
      <c r="E20" s="35"/>
      <c r="F20" s="35"/>
      <c r="G20" s="35"/>
      <c r="H20" s="35" t="s">
        <v>474</v>
      </c>
      <c r="I20" s="35"/>
      <c r="J20" s="35" t="s">
        <v>449</v>
      </c>
      <c r="K20" s="35"/>
      <c r="L20" s="35" t="s">
        <v>452</v>
      </c>
      <c r="M20" s="35"/>
      <c r="N20" s="35" t="s">
        <v>444</v>
      </c>
      <c r="O20" s="34">
        <f>O19+1</f>
        <v>10110102</v>
      </c>
      <c r="P20" s="35" t="s">
        <v>475</v>
      </c>
      <c r="Q20" s="34"/>
      <c r="R20" s="34"/>
      <c r="S20" s="35"/>
      <c r="T20" s="34"/>
      <c r="U20" s="34"/>
      <c r="V20" s="35"/>
      <c r="W20" s="34">
        <v>2</v>
      </c>
      <c r="X20" s="34"/>
    </row>
    <row r="21" spans="1:24" s="10" customFormat="1">
      <c r="A21" s="34"/>
      <c r="B21" s="34">
        <v>10</v>
      </c>
      <c r="C21" s="34">
        <v>3</v>
      </c>
      <c r="D21" s="34">
        <v>1</v>
      </c>
      <c r="E21" s="35"/>
      <c r="F21" s="35" t="s">
        <v>479</v>
      </c>
      <c r="G21" s="35"/>
      <c r="H21" s="35" t="s">
        <v>480</v>
      </c>
      <c r="I21" s="35"/>
      <c r="J21" s="35"/>
      <c r="K21" s="35"/>
      <c r="L21" s="35" t="s">
        <v>303</v>
      </c>
      <c r="M21" s="35"/>
      <c r="N21" s="35" t="s">
        <v>440</v>
      </c>
      <c r="O21" s="34">
        <f t="shared" ref="O21:O23" si="3">O20+1</f>
        <v>10110103</v>
      </c>
      <c r="P21" s="35" t="s">
        <v>467</v>
      </c>
      <c r="Q21" s="34"/>
      <c r="R21" s="34"/>
      <c r="S21" s="35"/>
      <c r="T21" s="34"/>
      <c r="U21" s="34"/>
      <c r="V21" s="35" t="s">
        <v>300</v>
      </c>
      <c r="W21" s="34">
        <v>2</v>
      </c>
      <c r="X21" s="34"/>
    </row>
    <row r="22" spans="1:24" s="10" customFormat="1">
      <c r="A22" s="34"/>
      <c r="B22" s="34">
        <v>10</v>
      </c>
      <c r="C22" s="34">
        <v>4</v>
      </c>
      <c r="D22" s="34">
        <v>1</v>
      </c>
      <c r="E22" s="35"/>
      <c r="F22" s="35" t="s">
        <v>343</v>
      </c>
      <c r="G22" s="35"/>
      <c r="H22" s="35" t="s">
        <v>344</v>
      </c>
      <c r="I22" s="35"/>
      <c r="J22" s="35"/>
      <c r="K22" s="35"/>
      <c r="L22" s="35" t="s">
        <v>302</v>
      </c>
      <c r="M22" s="35"/>
      <c r="N22" s="35" t="s">
        <v>453</v>
      </c>
      <c r="O22" s="34">
        <f>O21+1</f>
        <v>10110104</v>
      </c>
      <c r="P22" s="35" t="s">
        <v>454</v>
      </c>
      <c r="Q22" s="34"/>
      <c r="R22" s="34"/>
      <c r="S22" s="35"/>
      <c r="T22" s="34"/>
      <c r="U22" s="34"/>
      <c r="V22" s="35" t="s">
        <v>300</v>
      </c>
      <c r="W22" s="34">
        <v>2</v>
      </c>
      <c r="X22" s="34"/>
    </row>
    <row r="23" spans="1:24" s="10" customFormat="1">
      <c r="A23" s="34"/>
      <c r="B23" s="34">
        <v>10</v>
      </c>
      <c r="C23" s="34">
        <v>5</v>
      </c>
      <c r="D23" s="34">
        <v>1</v>
      </c>
      <c r="E23" s="35"/>
      <c r="F23" s="35" t="s">
        <v>456</v>
      </c>
      <c r="G23" s="35"/>
      <c r="H23" s="35" t="s">
        <v>345</v>
      </c>
      <c r="I23" s="35"/>
      <c r="J23" s="35"/>
      <c r="K23" s="35"/>
      <c r="L23" s="35" t="s">
        <v>455</v>
      </c>
      <c r="M23" s="35"/>
      <c r="N23" s="35" t="s">
        <v>468</v>
      </c>
      <c r="O23" s="34">
        <f t="shared" si="3"/>
        <v>10110105</v>
      </c>
      <c r="P23" s="35" t="s">
        <v>372</v>
      </c>
      <c r="Q23" s="34"/>
      <c r="R23" s="34"/>
      <c r="S23" s="35"/>
      <c r="T23" s="34"/>
      <c r="U23" s="34"/>
      <c r="V23" s="35" t="s">
        <v>304</v>
      </c>
      <c r="W23" s="34">
        <v>2</v>
      </c>
      <c r="X23" s="34"/>
    </row>
    <row r="24" spans="1:24">
      <c r="A24" s="4"/>
      <c r="B24" s="4">
        <v>11</v>
      </c>
      <c r="C24" s="4">
        <v>1</v>
      </c>
      <c r="D24" s="4">
        <v>1</v>
      </c>
      <c r="E24" s="23"/>
      <c r="F24" s="23"/>
      <c r="G24" s="23"/>
      <c r="H24" s="23"/>
      <c r="I24" s="23"/>
      <c r="J24" s="23" t="s">
        <v>448</v>
      </c>
      <c r="K24" s="23"/>
      <c r="L24" s="23" t="s">
        <v>269</v>
      </c>
      <c r="M24" s="23"/>
      <c r="N24" s="23" t="s">
        <v>445</v>
      </c>
      <c r="O24" s="4">
        <f>VLOOKUP(B24,guide_display!B:E,4,FALSE)+1</f>
        <v>10110201</v>
      </c>
      <c r="P24" s="23" t="s">
        <v>490</v>
      </c>
      <c r="Q24" s="4"/>
      <c r="R24" s="4"/>
      <c r="S24" s="23"/>
      <c r="T24" s="4"/>
      <c r="U24" s="4"/>
      <c r="V24" s="23" t="s">
        <v>300</v>
      </c>
      <c r="W24" s="4">
        <v>2</v>
      </c>
      <c r="X24" s="4"/>
    </row>
    <row r="25" spans="1:24">
      <c r="A25" s="4"/>
      <c r="B25" s="4">
        <v>11</v>
      </c>
      <c r="C25" s="4">
        <f>C24+1</f>
        <v>2</v>
      </c>
      <c r="D25" s="4">
        <v>1</v>
      </c>
      <c r="E25" s="23"/>
      <c r="F25" s="23" t="s">
        <v>343</v>
      </c>
      <c r="G25" s="23"/>
      <c r="H25" s="23"/>
      <c r="I25" s="23"/>
      <c r="J25" s="23"/>
      <c r="K25" s="23"/>
      <c r="L25" s="23" t="s">
        <v>269</v>
      </c>
      <c r="M25" s="23"/>
      <c r="N25" s="23" t="s">
        <v>445</v>
      </c>
      <c r="O25" s="4">
        <f>O24+1</f>
        <v>10110202</v>
      </c>
      <c r="P25" s="23" t="s">
        <v>491</v>
      </c>
      <c r="Q25" s="4"/>
      <c r="R25" s="4"/>
      <c r="S25" s="23"/>
      <c r="T25" s="4"/>
      <c r="U25" s="4" t="s">
        <v>301</v>
      </c>
      <c r="V25" s="23" t="s">
        <v>300</v>
      </c>
      <c r="W25" s="4">
        <v>2</v>
      </c>
      <c r="X25" s="4"/>
    </row>
    <row r="26" spans="1:24">
      <c r="A26" s="4"/>
      <c r="B26" s="4">
        <v>11</v>
      </c>
      <c r="C26" s="4">
        <f t="shared" ref="C26:C27" si="4">C25+1</f>
        <v>3</v>
      </c>
      <c r="D26" s="4">
        <v>1</v>
      </c>
      <c r="E26" s="23"/>
      <c r="F26" s="23" t="s">
        <v>309</v>
      </c>
      <c r="G26" s="23"/>
      <c r="H26" s="23"/>
      <c r="I26" s="23"/>
      <c r="J26" s="23"/>
      <c r="K26" s="23"/>
      <c r="L26" s="23" t="s">
        <v>459</v>
      </c>
      <c r="M26" s="23"/>
      <c r="N26" s="23" t="s">
        <v>445</v>
      </c>
      <c r="O26" s="4">
        <f t="shared" ref="O26" si="5">O25+1</f>
        <v>10110203</v>
      </c>
      <c r="P26" s="23" t="s">
        <v>458</v>
      </c>
      <c r="Q26" s="4"/>
      <c r="R26" s="4"/>
      <c r="S26" s="23"/>
      <c r="T26" s="4"/>
      <c r="U26" s="4" t="s">
        <v>307</v>
      </c>
      <c r="V26" s="23" t="s">
        <v>308</v>
      </c>
      <c r="W26" s="4">
        <v>2</v>
      </c>
      <c r="X26" s="4"/>
    </row>
    <row r="27" spans="1:24">
      <c r="A27" s="4"/>
      <c r="B27" s="4">
        <v>11</v>
      </c>
      <c r="C27" s="4">
        <f t="shared" si="4"/>
        <v>4</v>
      </c>
      <c r="D27" s="4">
        <v>1</v>
      </c>
      <c r="E27" s="23"/>
      <c r="F27" s="23" t="s">
        <v>309</v>
      </c>
      <c r="G27" s="23"/>
      <c r="H27" s="23"/>
      <c r="I27" s="23"/>
      <c r="J27" s="23"/>
      <c r="K27" s="23"/>
      <c r="L27" s="23" t="s">
        <v>460</v>
      </c>
      <c r="M27" s="23"/>
      <c r="N27" s="23" t="s">
        <v>445</v>
      </c>
      <c r="O27" s="4">
        <f t="shared" ref="O27" si="6">O26+1</f>
        <v>10110204</v>
      </c>
      <c r="P27" s="23" t="s">
        <v>373</v>
      </c>
      <c r="Q27" s="4"/>
      <c r="R27" s="4"/>
      <c r="S27" s="23"/>
      <c r="T27" s="4"/>
      <c r="U27" s="4" t="s">
        <v>307</v>
      </c>
      <c r="V27" s="23" t="s">
        <v>308</v>
      </c>
      <c r="W27" s="4">
        <v>2</v>
      </c>
      <c r="X27" s="4"/>
    </row>
    <row r="28" spans="1:24">
      <c r="A28" s="4"/>
      <c r="B28" s="4">
        <v>11</v>
      </c>
      <c r="C28" s="4">
        <f t="shared" ref="C28" si="7">C27+1</f>
        <v>5</v>
      </c>
      <c r="D28" s="4">
        <v>1</v>
      </c>
      <c r="E28" s="23"/>
      <c r="F28" s="23" t="s">
        <v>309</v>
      </c>
      <c r="G28" s="23"/>
      <c r="H28" s="23"/>
      <c r="I28" s="23"/>
      <c r="J28" s="23"/>
      <c r="K28" s="23"/>
      <c r="L28" s="23" t="s">
        <v>461</v>
      </c>
      <c r="M28" s="23"/>
      <c r="N28" s="23" t="s">
        <v>445</v>
      </c>
      <c r="O28" s="4">
        <f t="shared" ref="O28" si="8">O27+1</f>
        <v>10110205</v>
      </c>
      <c r="P28" s="23" t="s">
        <v>462</v>
      </c>
      <c r="Q28" s="4"/>
      <c r="R28" s="4"/>
      <c r="S28" s="23"/>
      <c r="T28" s="4"/>
      <c r="U28" s="4" t="s">
        <v>307</v>
      </c>
      <c r="V28" s="23" t="s">
        <v>308</v>
      </c>
      <c r="W28" s="4">
        <v>2</v>
      </c>
      <c r="X28" s="4"/>
    </row>
    <row r="29" spans="1:24">
      <c r="A29" s="4"/>
      <c r="B29" s="4">
        <v>11</v>
      </c>
      <c r="C29" s="4">
        <f t="shared" ref="C29" si="9">C28+1</f>
        <v>6</v>
      </c>
      <c r="D29" s="4">
        <v>1</v>
      </c>
      <c r="E29" s="23"/>
      <c r="F29" s="23" t="s">
        <v>309</v>
      </c>
      <c r="G29" s="23"/>
      <c r="H29" s="23"/>
      <c r="I29" s="23"/>
      <c r="J29" s="23"/>
      <c r="K29" s="23"/>
      <c r="L29" s="23" t="s">
        <v>463</v>
      </c>
      <c r="M29" s="23"/>
      <c r="N29" s="23" t="s">
        <v>445</v>
      </c>
      <c r="O29" s="4">
        <f t="shared" ref="O29" si="10">O28+1</f>
        <v>10110206</v>
      </c>
      <c r="P29" s="23" t="s">
        <v>374</v>
      </c>
      <c r="Q29" s="4"/>
      <c r="R29" s="4"/>
      <c r="S29" s="23"/>
      <c r="T29" s="4"/>
      <c r="U29" s="4" t="s">
        <v>307</v>
      </c>
      <c r="V29" s="23" t="s">
        <v>308</v>
      </c>
      <c r="W29" s="4">
        <v>2</v>
      </c>
      <c r="X29" s="4"/>
    </row>
    <row r="30" spans="1:24" ht="15" customHeight="1">
      <c r="A30" s="4"/>
      <c r="B30" s="4">
        <v>11</v>
      </c>
      <c r="C30" s="4">
        <f t="shared" ref="C30" si="11">C29+1</f>
        <v>7</v>
      </c>
      <c r="D30" s="4">
        <v>1</v>
      </c>
      <c r="E30" s="23"/>
      <c r="F30" s="23"/>
      <c r="G30" s="23"/>
      <c r="H30" s="23"/>
      <c r="I30" s="23"/>
      <c r="J30" s="23"/>
      <c r="K30" s="23"/>
      <c r="L30" s="23"/>
      <c r="M30" s="23"/>
      <c r="N30" s="23" t="s">
        <v>445</v>
      </c>
      <c r="O30" s="4">
        <f t="shared" ref="O30" si="12">O29+1</f>
        <v>10110207</v>
      </c>
      <c r="P30" s="23" t="s">
        <v>375</v>
      </c>
      <c r="Q30" s="4"/>
      <c r="R30" s="4"/>
      <c r="S30" s="23"/>
      <c r="T30" s="4"/>
      <c r="U30" s="4"/>
      <c r="V30" s="23"/>
      <c r="W30" s="4">
        <v>2</v>
      </c>
      <c r="X30" s="4"/>
    </row>
    <row r="31" spans="1:24" s="10" customFormat="1">
      <c r="A31" s="34"/>
      <c r="B31" s="34">
        <v>12</v>
      </c>
      <c r="C31" s="34">
        <v>1</v>
      </c>
      <c r="D31" s="34">
        <v>3</v>
      </c>
      <c r="E31" s="35" t="s">
        <v>558</v>
      </c>
      <c r="F31" s="35"/>
      <c r="G31" s="35"/>
      <c r="H31" s="35"/>
      <c r="I31" s="35"/>
      <c r="J31" s="35"/>
      <c r="K31" s="35"/>
      <c r="L31" s="35" t="s">
        <v>315</v>
      </c>
      <c r="M31" s="35"/>
      <c r="N31" s="35" t="s">
        <v>465</v>
      </c>
      <c r="O31" s="34">
        <f>VLOOKUP(B31,guide_display!B:E,4,FALSE)+1</f>
        <v>10110301</v>
      </c>
      <c r="P31" s="35" t="s">
        <v>426</v>
      </c>
      <c r="Q31" s="34"/>
      <c r="R31" s="34"/>
      <c r="S31" s="35"/>
      <c r="T31" s="34"/>
      <c r="U31" s="34" t="s">
        <v>314</v>
      </c>
      <c r="V31" s="35" t="s">
        <v>313</v>
      </c>
      <c r="W31" s="34"/>
      <c r="X31" s="34"/>
    </row>
    <row r="32" spans="1:24" s="10" customFormat="1">
      <c r="A32" s="34"/>
      <c r="B32" s="34">
        <v>12</v>
      </c>
      <c r="C32" s="34">
        <f>C31+1</f>
        <v>2</v>
      </c>
      <c r="D32" s="34">
        <v>3</v>
      </c>
      <c r="E32" s="35" t="s">
        <v>559</v>
      </c>
      <c r="F32" s="35"/>
      <c r="G32" s="35"/>
      <c r="H32" s="35"/>
      <c r="I32" s="35"/>
      <c r="J32" s="35"/>
      <c r="K32" s="35"/>
      <c r="L32" s="35" t="s">
        <v>311</v>
      </c>
      <c r="M32" s="35"/>
      <c r="N32" s="35" t="s">
        <v>464</v>
      </c>
      <c r="O32" s="34">
        <f>O31+1</f>
        <v>10110302</v>
      </c>
      <c r="P32" s="35" t="s">
        <v>427</v>
      </c>
      <c r="Q32" s="34"/>
      <c r="R32" s="34"/>
      <c r="S32" s="35"/>
      <c r="T32" s="34"/>
      <c r="U32" s="34" t="s">
        <v>316</v>
      </c>
      <c r="V32" s="35" t="s">
        <v>308</v>
      </c>
      <c r="W32" s="34"/>
      <c r="X32" s="34"/>
    </row>
    <row r="33" spans="1:24" s="10" customFormat="1">
      <c r="A33" s="34"/>
      <c r="B33" s="34">
        <v>12</v>
      </c>
      <c r="C33" s="34">
        <f>C32+1</f>
        <v>3</v>
      </c>
      <c r="D33" s="34">
        <v>3</v>
      </c>
      <c r="E33" s="35" t="s">
        <v>560</v>
      </c>
      <c r="F33" s="35"/>
      <c r="G33" s="35"/>
      <c r="H33" s="35"/>
      <c r="I33" s="35"/>
      <c r="J33" s="35"/>
      <c r="K33" s="35"/>
      <c r="L33" s="35"/>
      <c r="M33" s="35"/>
      <c r="N33" s="35" t="s">
        <v>464</v>
      </c>
      <c r="O33" s="34">
        <f>O32+1</f>
        <v>10110303</v>
      </c>
      <c r="P33" s="35" t="s">
        <v>428</v>
      </c>
      <c r="Q33" s="34"/>
      <c r="R33" s="34"/>
      <c r="S33" s="35"/>
      <c r="T33" s="34"/>
      <c r="U33" s="34" t="s">
        <v>317</v>
      </c>
      <c r="V33" s="35" t="s">
        <v>422</v>
      </c>
      <c r="W33" s="34"/>
      <c r="X33" s="34"/>
    </row>
    <row r="34" spans="1:24" s="10" customFormat="1">
      <c r="A34" s="34"/>
      <c r="B34" s="34">
        <v>12</v>
      </c>
      <c r="C34" s="34">
        <f>C33+1</f>
        <v>4</v>
      </c>
      <c r="D34" s="34">
        <v>3</v>
      </c>
      <c r="E34" s="35" t="s">
        <v>561</v>
      </c>
      <c r="F34" s="35"/>
      <c r="G34" s="35"/>
      <c r="H34" s="35"/>
      <c r="I34" s="35"/>
      <c r="J34" s="35"/>
      <c r="K34" s="35"/>
      <c r="L34" s="35"/>
      <c r="M34" s="35"/>
      <c r="N34" s="35" t="s">
        <v>464</v>
      </c>
      <c r="O34" s="34">
        <f>O33+1</f>
        <v>10110304</v>
      </c>
      <c r="P34" s="35" t="s">
        <v>429</v>
      </c>
      <c r="Q34" s="34"/>
      <c r="R34" s="34"/>
      <c r="S34" s="35"/>
      <c r="T34" s="34"/>
      <c r="U34" s="34" t="s">
        <v>318</v>
      </c>
      <c r="V34" s="35" t="s">
        <v>421</v>
      </c>
      <c r="W34" s="34"/>
      <c r="X34" s="34"/>
    </row>
    <row r="35" spans="1:24" s="10" customFormat="1">
      <c r="A35" s="34"/>
      <c r="B35" s="34">
        <v>12</v>
      </c>
      <c r="C35" s="34">
        <f>C34+1</f>
        <v>5</v>
      </c>
      <c r="D35" s="34">
        <v>1</v>
      </c>
      <c r="E35" s="35"/>
      <c r="F35" s="35"/>
      <c r="G35" s="35"/>
      <c r="H35" s="35"/>
      <c r="I35" s="35"/>
      <c r="J35" s="35"/>
      <c r="K35" s="35"/>
      <c r="L35" s="35"/>
      <c r="M35" s="35"/>
      <c r="N35" s="35" t="s">
        <v>464</v>
      </c>
      <c r="O35" s="34">
        <f>O34+1</f>
        <v>10110305</v>
      </c>
      <c r="P35" s="35" t="s">
        <v>319</v>
      </c>
      <c r="Q35" s="34"/>
      <c r="R35" s="34"/>
      <c r="S35" s="35"/>
      <c r="T35" s="34"/>
      <c r="U35" s="34"/>
      <c r="V35" s="35" t="s">
        <v>423</v>
      </c>
      <c r="W35" s="34">
        <v>2</v>
      </c>
      <c r="X35" s="34"/>
    </row>
    <row r="36" spans="1:24">
      <c r="A36" s="4"/>
      <c r="B36" s="4">
        <v>13</v>
      </c>
      <c r="C36" s="4">
        <v>1</v>
      </c>
      <c r="D36" s="4">
        <v>3</v>
      </c>
      <c r="E36" s="23" t="s">
        <v>562</v>
      </c>
      <c r="F36" s="23"/>
      <c r="G36" s="23"/>
      <c r="H36" s="23"/>
      <c r="I36" s="23"/>
      <c r="J36" s="23"/>
      <c r="K36" s="23"/>
      <c r="L36" s="23"/>
      <c r="M36" s="23"/>
      <c r="N36" s="23" t="s">
        <v>464</v>
      </c>
      <c r="O36" s="4">
        <f>VLOOKUP(B36,guide_display!B:E,4,FALSE)+1</f>
        <v>10110401</v>
      </c>
      <c r="P36" s="23" t="s">
        <v>430</v>
      </c>
      <c r="Q36" s="4"/>
      <c r="R36" s="4"/>
      <c r="S36" s="23"/>
      <c r="T36" s="4"/>
      <c r="U36" s="4" t="s">
        <v>318</v>
      </c>
      <c r="V36" s="23" t="s">
        <v>313</v>
      </c>
      <c r="W36" s="4"/>
      <c r="X36" s="4"/>
    </row>
    <row r="37" spans="1:24">
      <c r="A37" s="4"/>
      <c r="B37" s="4">
        <v>13</v>
      </c>
      <c r="C37" s="4">
        <f>C36+1</f>
        <v>2</v>
      </c>
      <c r="D37" s="4">
        <v>3</v>
      </c>
      <c r="E37" s="23" t="s">
        <v>563</v>
      </c>
      <c r="F37" s="23"/>
      <c r="G37" s="23"/>
      <c r="H37" s="23"/>
      <c r="I37" s="23"/>
      <c r="J37" s="23"/>
      <c r="K37" s="23"/>
      <c r="L37" s="23"/>
      <c r="M37" s="23"/>
      <c r="N37" s="23" t="s">
        <v>464</v>
      </c>
      <c r="O37" s="4">
        <f>O36+1</f>
        <v>10110402</v>
      </c>
      <c r="P37" s="23" t="s">
        <v>431</v>
      </c>
      <c r="Q37" s="4"/>
      <c r="R37" s="4"/>
      <c r="S37" s="23"/>
      <c r="T37" s="4"/>
      <c r="U37" s="4" t="s">
        <v>314</v>
      </c>
      <c r="V37" s="23" t="s">
        <v>423</v>
      </c>
      <c r="W37" s="4"/>
      <c r="X37" s="4"/>
    </row>
    <row r="38" spans="1:24">
      <c r="A38" s="4"/>
      <c r="B38" s="4">
        <v>13</v>
      </c>
      <c r="C38" s="4">
        <f>C37+1</f>
        <v>3</v>
      </c>
      <c r="D38" s="4">
        <v>3</v>
      </c>
      <c r="E38" s="23" t="s">
        <v>564</v>
      </c>
      <c r="F38" s="23"/>
      <c r="G38" s="23"/>
      <c r="H38" s="23"/>
      <c r="I38" s="23"/>
      <c r="J38" s="23"/>
      <c r="K38" s="23"/>
      <c r="L38" s="23"/>
      <c r="M38" s="23"/>
      <c r="N38" s="23" t="s">
        <v>464</v>
      </c>
      <c r="O38" s="4">
        <f>O37+1</f>
        <v>10110403</v>
      </c>
      <c r="P38" s="23" t="s">
        <v>432</v>
      </c>
      <c r="Q38" s="4"/>
      <c r="R38" s="4"/>
      <c r="S38" s="23"/>
      <c r="T38" s="4"/>
      <c r="U38" s="4" t="s">
        <v>320</v>
      </c>
      <c r="V38" s="23" t="s">
        <v>420</v>
      </c>
      <c r="W38" s="4"/>
      <c r="X38" s="4"/>
    </row>
    <row r="39" spans="1:24">
      <c r="A39" s="4"/>
      <c r="B39" s="4">
        <v>13</v>
      </c>
      <c r="C39" s="4">
        <f>C38+1</f>
        <v>4</v>
      </c>
      <c r="D39" s="4">
        <v>1</v>
      </c>
      <c r="E39" s="23"/>
      <c r="F39" s="23"/>
      <c r="G39" s="23"/>
      <c r="H39" s="23"/>
      <c r="I39" s="23"/>
      <c r="J39" s="23"/>
      <c r="K39" s="23"/>
      <c r="L39" s="23"/>
      <c r="M39" s="23"/>
      <c r="N39" s="23" t="s">
        <v>465</v>
      </c>
      <c r="O39" s="4">
        <f>O38+1</f>
        <v>10110404</v>
      </c>
      <c r="P39" s="23" t="s">
        <v>342</v>
      </c>
      <c r="Q39" s="4"/>
      <c r="R39" s="4"/>
      <c r="S39" s="23"/>
      <c r="T39" s="4"/>
      <c r="U39" s="4"/>
      <c r="V39" s="23" t="s">
        <v>424</v>
      </c>
      <c r="W39" s="4">
        <v>2</v>
      </c>
      <c r="X39" s="4"/>
    </row>
    <row r="40" spans="1:24" s="10" customFormat="1">
      <c r="A40" s="34"/>
      <c r="B40" s="34">
        <v>14</v>
      </c>
      <c r="C40" s="34">
        <v>1</v>
      </c>
      <c r="D40" s="37">
        <v>3</v>
      </c>
      <c r="E40" s="35" t="s">
        <v>565</v>
      </c>
      <c r="F40" s="35"/>
      <c r="G40" s="35"/>
      <c r="H40" s="35"/>
      <c r="I40" s="35"/>
      <c r="J40" s="35"/>
      <c r="K40" s="35"/>
      <c r="L40" s="35"/>
      <c r="M40" s="35"/>
      <c r="N40" s="35" t="s">
        <v>465</v>
      </c>
      <c r="O40" s="34">
        <f>VLOOKUP(B40,guide_display!B:E,4,FALSE)+1</f>
        <v>10110501</v>
      </c>
      <c r="P40" s="35" t="s">
        <v>433</v>
      </c>
      <c r="Q40" s="34"/>
      <c r="R40" s="34"/>
      <c r="S40" s="35"/>
      <c r="T40" s="34"/>
      <c r="U40" s="34"/>
      <c r="V40" s="35" t="s">
        <v>322</v>
      </c>
      <c r="W40" s="34"/>
      <c r="X40" s="34"/>
    </row>
    <row r="41" spans="1:24" s="10" customFormat="1">
      <c r="A41" s="34"/>
      <c r="B41" s="34">
        <v>14</v>
      </c>
      <c r="C41" s="34">
        <f>C40+1</f>
        <v>2</v>
      </c>
      <c r="D41" s="37">
        <v>3</v>
      </c>
      <c r="E41" s="35" t="s">
        <v>566</v>
      </c>
      <c r="F41" s="35"/>
      <c r="G41" s="35"/>
      <c r="H41" s="35"/>
      <c r="I41" s="35"/>
      <c r="J41" s="35"/>
      <c r="K41" s="35"/>
      <c r="L41" s="35"/>
      <c r="M41" s="35"/>
      <c r="N41" s="35" t="s">
        <v>464</v>
      </c>
      <c r="O41" s="34">
        <f>O40+1</f>
        <v>10110502</v>
      </c>
      <c r="P41" s="35" t="s">
        <v>434</v>
      </c>
      <c r="Q41" s="34"/>
      <c r="R41" s="34"/>
      <c r="S41" s="35"/>
      <c r="T41" s="34"/>
      <c r="U41" s="34"/>
      <c r="V41" s="35" t="s">
        <v>527</v>
      </c>
      <c r="W41" s="34"/>
      <c r="X41" s="34"/>
    </row>
    <row r="42" spans="1:24" s="25" customFormat="1">
      <c r="A42" s="34"/>
      <c r="B42" s="34">
        <v>14</v>
      </c>
      <c r="C42" s="34">
        <f t="shared" ref="C42" si="13">C41+1</f>
        <v>3</v>
      </c>
      <c r="D42" s="37">
        <v>3</v>
      </c>
      <c r="E42" s="35" t="s">
        <v>567</v>
      </c>
      <c r="F42" s="35"/>
      <c r="G42" s="35"/>
      <c r="H42" s="35"/>
      <c r="I42" s="35"/>
      <c r="J42" s="35"/>
      <c r="K42" s="35"/>
      <c r="L42" s="35"/>
      <c r="M42" s="35"/>
      <c r="N42" s="35" t="s">
        <v>464</v>
      </c>
      <c r="O42" s="34">
        <f t="shared" ref="O42:O45" si="14">O41+1</f>
        <v>10110503</v>
      </c>
      <c r="P42" s="35" t="s">
        <v>526</v>
      </c>
      <c r="Q42" s="34"/>
      <c r="R42" s="34"/>
      <c r="S42" s="35"/>
      <c r="T42" s="34"/>
      <c r="U42" s="34"/>
      <c r="V42" s="35" t="s">
        <v>528</v>
      </c>
      <c r="W42" s="34"/>
      <c r="X42" s="34"/>
    </row>
    <row r="43" spans="1:24" s="25" customFormat="1">
      <c r="A43" s="34"/>
      <c r="B43" s="34">
        <v>14</v>
      </c>
      <c r="C43" s="34">
        <f>C42+1</f>
        <v>4</v>
      </c>
      <c r="D43" s="37">
        <v>3</v>
      </c>
      <c r="E43" s="35" t="s">
        <v>568</v>
      </c>
      <c r="F43" s="35"/>
      <c r="G43" s="35"/>
      <c r="H43" s="35"/>
      <c r="I43" s="35"/>
      <c r="J43" s="35"/>
      <c r="K43" s="35"/>
      <c r="L43" s="35"/>
      <c r="M43" s="35"/>
      <c r="N43" s="35" t="s">
        <v>464</v>
      </c>
      <c r="O43" s="34">
        <f t="shared" si="14"/>
        <v>10110504</v>
      </c>
      <c r="P43" s="35" t="s">
        <v>529</v>
      </c>
      <c r="Q43" s="34"/>
      <c r="R43" s="34"/>
      <c r="S43" s="35"/>
      <c r="T43" s="34"/>
      <c r="U43" s="34"/>
      <c r="V43" s="35" t="s">
        <v>530</v>
      </c>
      <c r="W43" s="34"/>
      <c r="X43" s="34"/>
    </row>
    <row r="44" spans="1:24" s="25" customFormat="1">
      <c r="A44" s="34"/>
      <c r="B44" s="34">
        <v>14</v>
      </c>
      <c r="C44" s="34">
        <f t="shared" ref="C44:C45" si="15">C43+1</f>
        <v>5</v>
      </c>
      <c r="D44" s="37">
        <v>3</v>
      </c>
      <c r="E44" s="35" t="s">
        <v>569</v>
      </c>
      <c r="F44" s="35"/>
      <c r="G44" s="35"/>
      <c r="H44" s="35"/>
      <c r="I44" s="35"/>
      <c r="J44" s="35"/>
      <c r="K44" s="35"/>
      <c r="L44" s="35"/>
      <c r="M44" s="35"/>
      <c r="N44" s="35" t="s">
        <v>464</v>
      </c>
      <c r="O44" s="34">
        <f t="shared" si="14"/>
        <v>10110505</v>
      </c>
      <c r="P44" s="35" t="s">
        <v>532</v>
      </c>
      <c r="Q44" s="34"/>
      <c r="R44" s="34"/>
      <c r="S44" s="35"/>
      <c r="T44" s="34"/>
      <c r="U44" s="34"/>
      <c r="V44" s="35" t="s">
        <v>531</v>
      </c>
      <c r="W44" s="34"/>
      <c r="X44" s="34"/>
    </row>
    <row r="45" spans="1:24" s="10" customFormat="1">
      <c r="A45" s="34"/>
      <c r="B45" s="34">
        <v>14</v>
      </c>
      <c r="C45" s="34">
        <f t="shared" si="15"/>
        <v>6</v>
      </c>
      <c r="D45" s="34">
        <v>1</v>
      </c>
      <c r="E45" s="35"/>
      <c r="F45" s="35"/>
      <c r="G45" s="35"/>
      <c r="H45" s="35"/>
      <c r="I45" s="35"/>
      <c r="J45" s="35"/>
      <c r="K45" s="35"/>
      <c r="L45" s="35"/>
      <c r="M45" s="35"/>
      <c r="N45" s="35" t="s">
        <v>453</v>
      </c>
      <c r="O45" s="34">
        <f t="shared" si="14"/>
        <v>10110506</v>
      </c>
      <c r="P45" s="35" t="s">
        <v>340</v>
      </c>
      <c r="Q45" s="34"/>
      <c r="R45" s="34"/>
      <c r="S45" s="35"/>
      <c r="T45" s="34"/>
      <c r="U45" s="34"/>
      <c r="V45" s="35"/>
      <c r="W45" s="34">
        <v>2</v>
      </c>
      <c r="X45" s="34"/>
    </row>
    <row r="46" spans="1:24" s="12" customFormat="1">
      <c r="A46" s="4"/>
      <c r="B46" s="4">
        <v>15</v>
      </c>
      <c r="C46" s="4">
        <v>1</v>
      </c>
      <c r="D46" s="26">
        <v>3</v>
      </c>
      <c r="E46" s="23" t="s">
        <v>570</v>
      </c>
      <c r="F46" s="23"/>
      <c r="G46" s="23"/>
      <c r="H46" s="23"/>
      <c r="I46" s="23"/>
      <c r="J46" s="23"/>
      <c r="K46" s="23"/>
      <c r="L46" s="23"/>
      <c r="M46" s="23"/>
      <c r="N46" s="23" t="s">
        <v>453</v>
      </c>
      <c r="O46" s="4">
        <f>VLOOKUP(B46,guide_display!B:E,4,FALSE)+1</f>
        <v>10110601</v>
      </c>
      <c r="P46" s="23" t="s">
        <v>545</v>
      </c>
      <c r="Q46" s="4"/>
      <c r="R46" s="4"/>
      <c r="S46" s="23">
        <f>O50+1</f>
        <v>10110606</v>
      </c>
      <c r="T46" s="33" t="s">
        <v>339</v>
      </c>
      <c r="U46" s="4"/>
      <c r="V46" s="23" t="s">
        <v>338</v>
      </c>
      <c r="W46" s="4"/>
      <c r="X46" s="4"/>
    </row>
    <row r="47" spans="1:24" s="26" customFormat="1">
      <c r="A47" s="4"/>
      <c r="B47" s="4">
        <v>15</v>
      </c>
      <c r="C47" s="4">
        <f>C46+1</f>
        <v>2</v>
      </c>
      <c r="D47" s="26">
        <v>3</v>
      </c>
      <c r="E47" s="23" t="s">
        <v>571</v>
      </c>
      <c r="F47" s="23"/>
      <c r="G47" s="23"/>
      <c r="H47" s="23"/>
      <c r="I47" s="23"/>
      <c r="J47" s="23"/>
      <c r="K47" s="23"/>
      <c r="L47" s="23"/>
      <c r="M47" s="23"/>
      <c r="N47" s="23" t="s">
        <v>453</v>
      </c>
      <c r="O47" s="4">
        <f>O46+1</f>
        <v>10110602</v>
      </c>
      <c r="P47" s="23" t="s">
        <v>546</v>
      </c>
      <c r="Q47" s="4"/>
      <c r="R47" s="4"/>
      <c r="S47" s="23">
        <f>S46</f>
        <v>10110606</v>
      </c>
      <c r="T47" s="33" t="s">
        <v>339</v>
      </c>
      <c r="U47" s="4"/>
      <c r="V47" s="23" t="s">
        <v>533</v>
      </c>
      <c r="W47" s="4"/>
      <c r="X47" s="4"/>
    </row>
    <row r="48" spans="1:24" s="26" customFormat="1">
      <c r="A48" s="4"/>
      <c r="B48" s="4">
        <v>15</v>
      </c>
      <c r="C48" s="4">
        <f>C47+1</f>
        <v>3</v>
      </c>
      <c r="D48" s="26">
        <v>3</v>
      </c>
      <c r="E48" s="23" t="s">
        <v>572</v>
      </c>
      <c r="F48" s="23"/>
      <c r="G48" s="23"/>
      <c r="H48" s="23"/>
      <c r="I48" s="23"/>
      <c r="J48" s="23"/>
      <c r="K48" s="23"/>
      <c r="L48" s="23"/>
      <c r="M48" s="23"/>
      <c r="N48" s="23" t="s">
        <v>464</v>
      </c>
      <c r="O48" s="4">
        <f t="shared" ref="O48:O50" si="16">O47+1</f>
        <v>10110603</v>
      </c>
      <c r="P48" s="23" t="s">
        <v>547</v>
      </c>
      <c r="Q48" s="4"/>
      <c r="R48" s="4"/>
      <c r="S48" s="23">
        <f>S47+1</f>
        <v>10110607</v>
      </c>
      <c r="T48" s="33" t="s">
        <v>341</v>
      </c>
      <c r="U48" s="4"/>
      <c r="V48" s="23" t="s">
        <v>536</v>
      </c>
      <c r="W48" s="4"/>
      <c r="X48" s="4"/>
    </row>
    <row r="49" spans="1:24" s="26" customFormat="1">
      <c r="A49" s="4"/>
      <c r="B49" s="4">
        <v>15</v>
      </c>
      <c r="C49" s="4">
        <f t="shared" ref="C49:C50" si="17">C48+1</f>
        <v>4</v>
      </c>
      <c r="D49" s="26">
        <v>3</v>
      </c>
      <c r="E49" s="23" t="s">
        <v>569</v>
      </c>
      <c r="F49" s="23"/>
      <c r="G49" s="23"/>
      <c r="H49" s="23"/>
      <c r="I49" s="23"/>
      <c r="J49" s="23"/>
      <c r="K49" s="23"/>
      <c r="L49" s="23"/>
      <c r="M49" s="23"/>
      <c r="N49" s="23" t="s">
        <v>464</v>
      </c>
      <c r="O49" s="4">
        <f t="shared" si="16"/>
        <v>10110604</v>
      </c>
      <c r="P49" s="23" t="s">
        <v>548</v>
      </c>
      <c r="Q49" s="4"/>
      <c r="R49" s="4"/>
      <c r="S49" s="23">
        <f>S48+1</f>
        <v>10110608</v>
      </c>
      <c r="T49" s="33" t="s">
        <v>535</v>
      </c>
      <c r="U49" s="4"/>
      <c r="V49" s="23" t="s">
        <v>534</v>
      </c>
      <c r="W49" s="4"/>
      <c r="X49" s="4"/>
    </row>
    <row r="50" spans="1:24">
      <c r="A50" s="4"/>
      <c r="B50" s="4">
        <v>15</v>
      </c>
      <c r="C50" s="4">
        <f t="shared" si="17"/>
        <v>5</v>
      </c>
      <c r="D50" s="4">
        <v>1</v>
      </c>
      <c r="E50" s="23"/>
      <c r="F50" s="23"/>
      <c r="G50" s="23"/>
      <c r="H50" s="23"/>
      <c r="I50" s="23"/>
      <c r="J50" s="23"/>
      <c r="K50" s="23"/>
      <c r="L50" s="23"/>
      <c r="M50" s="23"/>
      <c r="N50" s="23" t="s">
        <v>464</v>
      </c>
      <c r="O50" s="4">
        <f t="shared" si="16"/>
        <v>10110605</v>
      </c>
      <c r="P50" s="23" t="s">
        <v>376</v>
      </c>
      <c r="Q50" s="4"/>
      <c r="R50" s="4"/>
      <c r="S50" s="23"/>
      <c r="T50" s="4"/>
      <c r="U50" s="4"/>
      <c r="V50" s="23"/>
      <c r="W50" s="4">
        <v>2</v>
      </c>
      <c r="X50" s="4"/>
    </row>
    <row r="51" spans="1:24" s="10" customFormat="1">
      <c r="A51" s="34"/>
      <c r="B51" s="34">
        <v>20</v>
      </c>
      <c r="C51" s="34">
        <v>1</v>
      </c>
      <c r="D51" s="34">
        <v>1</v>
      </c>
      <c r="E51" s="35"/>
      <c r="F51" s="35"/>
      <c r="G51" s="35"/>
      <c r="H51" s="35"/>
      <c r="I51" s="35"/>
      <c r="J51" s="35"/>
      <c r="K51" s="35" t="s">
        <v>439</v>
      </c>
      <c r="L51" s="35" t="s">
        <v>269</v>
      </c>
      <c r="M51" s="35"/>
      <c r="N51" s="35" t="s">
        <v>444</v>
      </c>
      <c r="O51" s="34">
        <f>VLOOKUP(B51,guide_display!B:E,4,FALSE)+1</f>
        <v>10111101</v>
      </c>
      <c r="P51" s="35" t="s">
        <v>555</v>
      </c>
      <c r="Q51" s="34"/>
      <c r="R51" s="34"/>
      <c r="S51" s="35"/>
      <c r="T51" s="34"/>
      <c r="U51" s="34"/>
      <c r="V51" s="35" t="s">
        <v>473</v>
      </c>
      <c r="W51" s="34">
        <v>2</v>
      </c>
      <c r="X51" s="34"/>
    </row>
    <row r="52" spans="1:24" s="10" customFormat="1">
      <c r="A52" s="34"/>
      <c r="B52" s="34">
        <v>20</v>
      </c>
      <c r="C52" s="34">
        <v>2</v>
      </c>
      <c r="D52" s="34">
        <v>1</v>
      </c>
      <c r="E52" s="35"/>
      <c r="F52" s="35"/>
      <c r="G52" s="35"/>
      <c r="H52" s="35" t="s">
        <v>476</v>
      </c>
      <c r="I52" s="35"/>
      <c r="J52" s="35" t="s">
        <v>469</v>
      </c>
      <c r="K52" s="35"/>
      <c r="L52" s="35" t="s">
        <v>470</v>
      </c>
      <c r="M52" s="35"/>
      <c r="N52" s="35" t="s">
        <v>444</v>
      </c>
      <c r="O52" s="34">
        <f>O51+1</f>
        <v>10111102</v>
      </c>
      <c r="P52" s="35" t="s">
        <v>477</v>
      </c>
      <c r="Q52" s="34"/>
      <c r="R52" s="34"/>
      <c r="S52" s="35"/>
      <c r="T52" s="34"/>
      <c r="U52" s="34"/>
      <c r="V52" s="35"/>
      <c r="W52" s="34">
        <v>2</v>
      </c>
      <c r="X52" s="34"/>
    </row>
    <row r="53" spans="1:24" s="10" customFormat="1">
      <c r="A53" s="34"/>
      <c r="B53" s="34">
        <v>20</v>
      </c>
      <c r="C53" s="34">
        <v>3</v>
      </c>
      <c r="D53" s="34">
        <v>1</v>
      </c>
      <c r="E53" s="35"/>
      <c r="F53" s="35" t="s">
        <v>481</v>
      </c>
      <c r="G53" s="35"/>
      <c r="H53" s="35" t="s">
        <v>482</v>
      </c>
      <c r="I53" s="35"/>
      <c r="J53" s="35"/>
      <c r="K53" s="35"/>
      <c r="L53" s="35" t="s">
        <v>303</v>
      </c>
      <c r="M53" s="35"/>
      <c r="N53" s="35" t="s">
        <v>440</v>
      </c>
      <c r="O53" s="34">
        <f t="shared" ref="O53:O55" si="18">O52+1</f>
        <v>10111103</v>
      </c>
      <c r="P53" s="35" t="s">
        <v>478</v>
      </c>
      <c r="Q53" s="34"/>
      <c r="R53" s="34"/>
      <c r="S53" s="35"/>
      <c r="T53" s="34"/>
      <c r="U53" s="34"/>
      <c r="V53" s="35" t="s">
        <v>483</v>
      </c>
      <c r="W53" s="34">
        <v>2</v>
      </c>
      <c r="X53" s="34"/>
    </row>
    <row r="54" spans="1:24" s="10" customFormat="1">
      <c r="A54" s="34"/>
      <c r="B54" s="34">
        <v>20</v>
      </c>
      <c r="C54" s="34">
        <v>4</v>
      </c>
      <c r="D54" s="34">
        <v>1</v>
      </c>
      <c r="E54" s="35"/>
      <c r="F54" s="35" t="s">
        <v>485</v>
      </c>
      <c r="G54" s="35"/>
      <c r="H54" s="35" t="s">
        <v>486</v>
      </c>
      <c r="I54" s="35"/>
      <c r="J54" s="35"/>
      <c r="K54" s="35"/>
      <c r="L54" s="35" t="s">
        <v>302</v>
      </c>
      <c r="M54" s="35"/>
      <c r="N54" s="35" t="s">
        <v>453</v>
      </c>
      <c r="O54" s="34">
        <f>O53+1</f>
        <v>10111104</v>
      </c>
      <c r="P54" s="35" t="s">
        <v>484</v>
      </c>
      <c r="Q54" s="34"/>
      <c r="R54" s="34"/>
      <c r="S54" s="35"/>
      <c r="T54" s="34"/>
      <c r="U54" s="34"/>
      <c r="V54" s="35" t="s">
        <v>483</v>
      </c>
      <c r="W54" s="34">
        <v>2</v>
      </c>
      <c r="X54" s="34"/>
    </row>
    <row r="55" spans="1:24" s="10" customFormat="1">
      <c r="A55" s="34"/>
      <c r="B55" s="34">
        <v>20</v>
      </c>
      <c r="C55" s="34">
        <v>5</v>
      </c>
      <c r="D55" s="34">
        <v>1</v>
      </c>
      <c r="E55" s="35"/>
      <c r="F55" s="35" t="s">
        <v>456</v>
      </c>
      <c r="G55" s="35"/>
      <c r="H55" s="35" t="s">
        <v>345</v>
      </c>
      <c r="I55" s="35"/>
      <c r="J55" s="35"/>
      <c r="K55" s="35"/>
      <c r="L55" s="35" t="s">
        <v>455</v>
      </c>
      <c r="M55" s="35"/>
      <c r="N55" s="35" t="s">
        <v>468</v>
      </c>
      <c r="O55" s="34">
        <f t="shared" si="18"/>
        <v>10111105</v>
      </c>
      <c r="P55" s="35" t="s">
        <v>487</v>
      </c>
      <c r="Q55" s="34"/>
      <c r="R55" s="34"/>
      <c r="S55" s="35"/>
      <c r="T55" s="34"/>
      <c r="U55" s="34"/>
      <c r="V55" s="35"/>
      <c r="W55" s="34">
        <v>2</v>
      </c>
      <c r="X55" s="34"/>
    </row>
    <row r="56" spans="1:24">
      <c r="A56" s="4"/>
      <c r="B56" s="4">
        <v>21</v>
      </c>
      <c r="C56" s="4">
        <v>1</v>
      </c>
      <c r="D56" s="4">
        <v>1</v>
      </c>
      <c r="E56" s="23"/>
      <c r="F56" s="23"/>
      <c r="G56" s="23"/>
      <c r="H56" s="23"/>
      <c r="I56" s="23"/>
      <c r="J56" s="23" t="s">
        <v>488</v>
      </c>
      <c r="K56" s="23"/>
      <c r="L56" s="23" t="s">
        <v>269</v>
      </c>
      <c r="M56" s="23"/>
      <c r="N56" s="23" t="s">
        <v>464</v>
      </c>
      <c r="O56" s="4">
        <f>VLOOKUP(B56,guide_display!B:E,4,FALSE)+1</f>
        <v>10111201</v>
      </c>
      <c r="P56" s="23" t="s">
        <v>489</v>
      </c>
      <c r="Q56" s="4"/>
      <c r="R56" s="4"/>
      <c r="S56" s="23"/>
      <c r="T56" s="4"/>
      <c r="U56" s="4"/>
      <c r="V56" s="23" t="s">
        <v>492</v>
      </c>
      <c r="W56" s="4">
        <v>2</v>
      </c>
      <c r="X56" s="4"/>
    </row>
    <row r="57" spans="1:24">
      <c r="A57" s="4"/>
      <c r="B57" s="4">
        <v>21</v>
      </c>
      <c r="C57" s="4">
        <f>C56+1</f>
        <v>2</v>
      </c>
      <c r="D57" s="4">
        <v>1</v>
      </c>
      <c r="E57" s="23"/>
      <c r="F57" s="23" t="s">
        <v>504</v>
      </c>
      <c r="G57" s="23"/>
      <c r="H57" s="23"/>
      <c r="I57" s="23"/>
      <c r="J57" s="23"/>
      <c r="K57" s="23"/>
      <c r="L57" s="23" t="s">
        <v>496</v>
      </c>
      <c r="M57" s="23"/>
      <c r="N57" s="23" t="s">
        <v>464</v>
      </c>
      <c r="O57" s="4">
        <f>O56+1</f>
        <v>10111202</v>
      </c>
      <c r="P57" s="23" t="s">
        <v>494</v>
      </c>
      <c r="Q57" s="4"/>
      <c r="R57" s="4"/>
      <c r="S57" s="23"/>
      <c r="T57" s="4"/>
      <c r="U57" s="4" t="s">
        <v>493</v>
      </c>
      <c r="V57" s="23" t="s">
        <v>492</v>
      </c>
      <c r="W57" s="4">
        <v>2</v>
      </c>
      <c r="X57" s="4"/>
    </row>
    <row r="58" spans="1:24">
      <c r="A58" s="4"/>
      <c r="B58" s="4">
        <v>21</v>
      </c>
      <c r="C58" s="4">
        <f t="shared" ref="C58:C62" si="19">C57+1</f>
        <v>3</v>
      </c>
      <c r="D58" s="4">
        <v>1</v>
      </c>
      <c r="E58" s="23"/>
      <c r="F58" s="23" t="s">
        <v>504</v>
      </c>
      <c r="G58" s="23"/>
      <c r="H58" s="23"/>
      <c r="I58" s="23"/>
      <c r="J58" s="23"/>
      <c r="K58" s="23"/>
      <c r="L58" s="23" t="s">
        <v>497</v>
      </c>
      <c r="M58" s="23"/>
      <c r="N58" s="23" t="s">
        <v>464</v>
      </c>
      <c r="O58" s="4">
        <f t="shared" ref="O58:O62" si="20">O57+1</f>
        <v>10111203</v>
      </c>
      <c r="P58" s="23" t="s">
        <v>495</v>
      </c>
      <c r="Q58" s="4"/>
      <c r="R58" s="4"/>
      <c r="S58" s="23"/>
      <c r="T58" s="4"/>
      <c r="U58" s="4" t="s">
        <v>493</v>
      </c>
      <c r="V58" s="23" t="s">
        <v>492</v>
      </c>
      <c r="W58" s="4">
        <v>2</v>
      </c>
      <c r="X58" s="4"/>
    </row>
    <row r="59" spans="1:24">
      <c r="A59" s="4"/>
      <c r="B59" s="4">
        <v>21</v>
      </c>
      <c r="C59" s="4">
        <f t="shared" si="19"/>
        <v>4</v>
      </c>
      <c r="D59" s="4">
        <v>1</v>
      </c>
      <c r="E59" s="23"/>
      <c r="F59" s="23" t="s">
        <v>504</v>
      </c>
      <c r="G59" s="23"/>
      <c r="H59" s="23"/>
      <c r="I59" s="23"/>
      <c r="J59" s="23"/>
      <c r="K59" s="23"/>
      <c r="L59" s="23" t="s">
        <v>498</v>
      </c>
      <c r="M59" s="23"/>
      <c r="N59" s="23" t="s">
        <v>464</v>
      </c>
      <c r="O59" s="4">
        <f t="shared" si="20"/>
        <v>10111204</v>
      </c>
      <c r="P59" s="23" t="s">
        <v>501</v>
      </c>
      <c r="Q59" s="4"/>
      <c r="R59" s="4"/>
      <c r="S59" s="23"/>
      <c r="T59" s="4"/>
      <c r="U59" s="4" t="s">
        <v>493</v>
      </c>
      <c r="V59" s="23" t="s">
        <v>492</v>
      </c>
      <c r="W59" s="4">
        <v>2</v>
      </c>
      <c r="X59" s="4"/>
    </row>
    <row r="60" spans="1:24">
      <c r="A60" s="4"/>
      <c r="B60" s="4">
        <v>21</v>
      </c>
      <c r="C60" s="4">
        <f t="shared" si="19"/>
        <v>5</v>
      </c>
      <c r="D60" s="4">
        <v>1</v>
      </c>
      <c r="E60" s="23"/>
      <c r="F60" s="23" t="s">
        <v>505</v>
      </c>
      <c r="G60" s="23"/>
      <c r="H60" s="23"/>
      <c r="I60" s="23"/>
      <c r="J60" s="23"/>
      <c r="K60" s="23"/>
      <c r="L60" s="23" t="s">
        <v>502</v>
      </c>
      <c r="M60" s="23"/>
      <c r="N60" s="23" t="s">
        <v>464</v>
      </c>
      <c r="O60" s="4">
        <f t="shared" si="20"/>
        <v>10111205</v>
      </c>
      <c r="P60" s="23" t="s">
        <v>499</v>
      </c>
      <c r="Q60" s="4"/>
      <c r="R60" s="4"/>
      <c r="S60" s="23"/>
      <c r="T60" s="4"/>
      <c r="U60" s="4" t="s">
        <v>457</v>
      </c>
      <c r="V60" s="23" t="s">
        <v>492</v>
      </c>
      <c r="W60" s="4">
        <v>2</v>
      </c>
      <c r="X60" s="4"/>
    </row>
    <row r="61" spans="1:24">
      <c r="A61" s="4"/>
      <c r="B61" s="4">
        <v>21</v>
      </c>
      <c r="C61" s="4">
        <f t="shared" si="19"/>
        <v>6</v>
      </c>
      <c r="D61" s="4">
        <v>1</v>
      </c>
      <c r="E61" s="23"/>
      <c r="F61" s="23" t="s">
        <v>506</v>
      </c>
      <c r="G61" s="23"/>
      <c r="H61" s="23"/>
      <c r="I61" s="23"/>
      <c r="J61" s="23"/>
      <c r="K61" s="23"/>
      <c r="L61" s="23" t="s">
        <v>503</v>
      </c>
      <c r="M61" s="23"/>
      <c r="N61" s="23" t="s">
        <v>445</v>
      </c>
      <c r="O61" s="4">
        <f t="shared" si="20"/>
        <v>10111206</v>
      </c>
      <c r="P61" s="23" t="s">
        <v>500</v>
      </c>
      <c r="Q61" s="4"/>
      <c r="R61" s="4"/>
      <c r="S61" s="23"/>
      <c r="T61" s="4"/>
      <c r="U61" s="4" t="s">
        <v>314</v>
      </c>
      <c r="V61" s="23" t="s">
        <v>492</v>
      </c>
      <c r="W61" s="4">
        <v>2</v>
      </c>
      <c r="X61" s="4"/>
    </row>
    <row r="62" spans="1:24" ht="15" customHeight="1">
      <c r="A62" s="4"/>
      <c r="B62" s="4">
        <v>21</v>
      </c>
      <c r="C62" s="4">
        <f t="shared" si="19"/>
        <v>7</v>
      </c>
      <c r="D62" s="4">
        <v>1</v>
      </c>
      <c r="E62" s="23"/>
      <c r="F62" s="23"/>
      <c r="G62" s="23"/>
      <c r="H62" s="23"/>
      <c r="I62" s="23"/>
      <c r="J62" s="23"/>
      <c r="K62" s="23"/>
      <c r="L62" s="23"/>
      <c r="M62" s="23"/>
      <c r="N62" s="23" t="s">
        <v>445</v>
      </c>
      <c r="O62" s="4">
        <f t="shared" si="20"/>
        <v>10111207</v>
      </c>
      <c r="P62" s="23" t="s">
        <v>507</v>
      </c>
      <c r="Q62" s="4"/>
      <c r="R62" s="4"/>
      <c r="S62" s="23"/>
      <c r="T62" s="4"/>
      <c r="U62" s="4"/>
      <c r="V62" s="23"/>
      <c r="W62" s="4">
        <v>2</v>
      </c>
      <c r="X62" s="4"/>
    </row>
    <row r="63" spans="1:24" s="10" customFormat="1">
      <c r="A63" s="34"/>
      <c r="B63" s="34">
        <v>22</v>
      </c>
      <c r="C63" s="34">
        <v>1</v>
      </c>
      <c r="D63" s="34">
        <v>3</v>
      </c>
      <c r="E63" s="35" t="s">
        <v>573</v>
      </c>
      <c r="F63" s="35"/>
      <c r="G63" s="35"/>
      <c r="H63" s="35"/>
      <c r="I63" s="35"/>
      <c r="J63" s="35"/>
      <c r="K63" s="35"/>
      <c r="L63" s="35" t="s">
        <v>518</v>
      </c>
      <c r="M63" s="35"/>
      <c r="N63" s="35" t="s">
        <v>465</v>
      </c>
      <c r="O63" s="34">
        <f>VLOOKUP(B63,guide_display!B:E,4,FALSE)+1</f>
        <v>10111301</v>
      </c>
      <c r="P63" s="35" t="s">
        <v>508</v>
      </c>
      <c r="Q63" s="34"/>
      <c r="R63" s="34"/>
      <c r="S63" s="35"/>
      <c r="T63" s="34"/>
      <c r="U63" s="34" t="s">
        <v>317</v>
      </c>
      <c r="V63" s="35" t="s">
        <v>511</v>
      </c>
      <c r="W63" s="34"/>
      <c r="X63" s="34"/>
    </row>
    <row r="64" spans="1:24" s="10" customFormat="1">
      <c r="A64" s="34"/>
      <c r="B64" s="34">
        <v>22</v>
      </c>
      <c r="C64" s="34">
        <f>C63+1</f>
        <v>2</v>
      </c>
      <c r="D64" s="34">
        <v>3</v>
      </c>
      <c r="E64" s="35" t="s">
        <v>574</v>
      </c>
      <c r="F64" s="35"/>
      <c r="G64" s="35"/>
      <c r="H64" s="35"/>
      <c r="I64" s="35"/>
      <c r="J64" s="35"/>
      <c r="K64" s="35"/>
      <c r="L64" s="35"/>
      <c r="M64" s="35"/>
      <c r="N64" s="35" t="s">
        <v>464</v>
      </c>
      <c r="O64" s="34">
        <f>O63+1</f>
        <v>10111302</v>
      </c>
      <c r="P64" s="35" t="s">
        <v>509</v>
      </c>
      <c r="Q64" s="34"/>
      <c r="R64" s="34"/>
      <c r="S64" s="35"/>
      <c r="T64" s="34"/>
      <c r="U64" s="34" t="s">
        <v>457</v>
      </c>
      <c r="V64" s="35" t="s">
        <v>515</v>
      </c>
      <c r="W64" s="34"/>
      <c r="X64" s="34"/>
    </row>
    <row r="65" spans="1:24" s="10" customFormat="1">
      <c r="A65" s="34"/>
      <c r="B65" s="34">
        <v>22</v>
      </c>
      <c r="C65" s="34">
        <f>C64+1</f>
        <v>3</v>
      </c>
      <c r="D65" s="34">
        <v>3</v>
      </c>
      <c r="E65" s="35" t="s">
        <v>575</v>
      </c>
      <c r="F65" s="35"/>
      <c r="G65" s="35"/>
      <c r="H65" s="35"/>
      <c r="I65" s="35"/>
      <c r="J65" s="35"/>
      <c r="K65" s="35"/>
      <c r="L65" s="35"/>
      <c r="M65" s="35"/>
      <c r="N65" s="35" t="s">
        <v>464</v>
      </c>
      <c r="O65" s="34">
        <f>O64+1</f>
        <v>10111303</v>
      </c>
      <c r="P65" s="35" t="s">
        <v>510</v>
      </c>
      <c r="Q65" s="34"/>
      <c r="R65" s="34"/>
      <c r="S65" s="35"/>
      <c r="T65" s="34"/>
      <c r="U65" s="34" t="s">
        <v>317</v>
      </c>
      <c r="V65" s="35" t="s">
        <v>519</v>
      </c>
      <c r="W65" s="34"/>
      <c r="X65" s="34"/>
    </row>
    <row r="66" spans="1:24" s="10" customFormat="1">
      <c r="A66" s="34"/>
      <c r="B66" s="34">
        <v>22</v>
      </c>
      <c r="C66" s="34">
        <f>C65+1</f>
        <v>4</v>
      </c>
      <c r="D66" s="34">
        <v>3</v>
      </c>
      <c r="E66" s="35" t="s">
        <v>576</v>
      </c>
      <c r="F66" s="35"/>
      <c r="G66" s="35"/>
      <c r="H66" s="35"/>
      <c r="I66" s="35"/>
      <c r="J66" s="35"/>
      <c r="K66" s="35"/>
      <c r="L66" s="35"/>
      <c r="M66" s="35"/>
      <c r="N66" s="35" t="s">
        <v>464</v>
      </c>
      <c r="O66" s="34">
        <f>O65+1</f>
        <v>10111304</v>
      </c>
      <c r="P66" s="35" t="s">
        <v>514</v>
      </c>
      <c r="Q66" s="34"/>
      <c r="R66" s="34"/>
      <c r="S66" s="35"/>
      <c r="T66" s="34"/>
      <c r="U66" s="34" t="s">
        <v>314</v>
      </c>
      <c r="V66" s="35" t="s">
        <v>515</v>
      </c>
      <c r="W66" s="34"/>
      <c r="X66" s="34"/>
    </row>
    <row r="67" spans="1:24" s="10" customFormat="1">
      <c r="A67" s="34"/>
      <c r="B67" s="34">
        <v>22</v>
      </c>
      <c r="C67" s="34">
        <f>C66+1</f>
        <v>5</v>
      </c>
      <c r="D67" s="34">
        <v>3</v>
      </c>
      <c r="E67" s="35" t="s">
        <v>577</v>
      </c>
      <c r="F67" s="35"/>
      <c r="G67" s="35"/>
      <c r="H67" s="35"/>
      <c r="I67" s="35"/>
      <c r="J67" s="35"/>
      <c r="K67" s="35"/>
      <c r="L67" s="35"/>
      <c r="M67" s="35"/>
      <c r="N67" s="35" t="s">
        <v>464</v>
      </c>
      <c r="O67" s="34">
        <f>O66+1</f>
        <v>10111305</v>
      </c>
      <c r="P67" s="35" t="s">
        <v>510</v>
      </c>
      <c r="Q67" s="34"/>
      <c r="R67" s="34"/>
      <c r="S67" s="35"/>
      <c r="T67" s="34"/>
      <c r="U67" s="34" t="s">
        <v>317</v>
      </c>
      <c r="V67" s="35" t="s">
        <v>516</v>
      </c>
      <c r="W67" s="34"/>
      <c r="X67" s="34"/>
    </row>
    <row r="68" spans="1:24" s="10" customFormat="1">
      <c r="A68" s="34"/>
      <c r="B68" s="34">
        <v>22</v>
      </c>
      <c r="C68" s="34">
        <f t="shared" ref="C68:C69" si="21">C67+1</f>
        <v>6</v>
      </c>
      <c r="D68" s="34">
        <v>3</v>
      </c>
      <c r="E68" s="35" t="s">
        <v>578</v>
      </c>
      <c r="F68" s="35"/>
      <c r="G68" s="35"/>
      <c r="H68" s="35"/>
      <c r="I68" s="35"/>
      <c r="J68" s="35"/>
      <c r="K68" s="35"/>
      <c r="L68" s="35"/>
      <c r="M68" s="35"/>
      <c r="N68" s="35" t="s">
        <v>464</v>
      </c>
      <c r="O68" s="34">
        <f t="shared" ref="O68:O69" si="22">O67+1</f>
        <v>10111306</v>
      </c>
      <c r="P68" s="35" t="s">
        <v>514</v>
      </c>
      <c r="Q68" s="34"/>
      <c r="R68" s="34"/>
      <c r="S68" s="35"/>
      <c r="T68" s="34"/>
      <c r="U68" s="34" t="s">
        <v>320</v>
      </c>
      <c r="V68" s="35" t="s">
        <v>515</v>
      </c>
      <c r="W68" s="34"/>
      <c r="X68" s="34"/>
    </row>
    <row r="69" spans="1:24" s="10" customFormat="1">
      <c r="A69" s="34"/>
      <c r="B69" s="34">
        <v>22</v>
      </c>
      <c r="C69" s="34">
        <f t="shared" si="21"/>
        <v>7</v>
      </c>
      <c r="D69" s="34">
        <v>1</v>
      </c>
      <c r="E69" s="35" t="s">
        <v>579</v>
      </c>
      <c r="F69" s="35"/>
      <c r="G69" s="35"/>
      <c r="H69" s="35"/>
      <c r="I69" s="35"/>
      <c r="J69" s="35"/>
      <c r="K69" s="35"/>
      <c r="L69" s="35"/>
      <c r="M69" s="35"/>
      <c r="N69" s="35" t="s">
        <v>464</v>
      </c>
      <c r="O69" s="34">
        <f t="shared" si="22"/>
        <v>10111307</v>
      </c>
      <c r="P69" s="35" t="s">
        <v>319</v>
      </c>
      <c r="Q69" s="34"/>
      <c r="R69" s="34"/>
      <c r="S69" s="35"/>
      <c r="T69" s="34"/>
      <c r="U69" s="34"/>
      <c r="V69" s="35" t="s">
        <v>517</v>
      </c>
      <c r="W69" s="34">
        <v>2</v>
      </c>
      <c r="X69" s="34"/>
    </row>
    <row r="70" spans="1:24">
      <c r="A70" s="4"/>
      <c r="B70" s="4">
        <v>23</v>
      </c>
      <c r="C70" s="4">
        <v>1</v>
      </c>
      <c r="D70" s="4">
        <v>3</v>
      </c>
      <c r="E70" s="23" t="s">
        <v>580</v>
      </c>
      <c r="F70" s="23"/>
      <c r="G70" s="23"/>
      <c r="H70" s="23"/>
      <c r="I70" s="23"/>
      <c r="J70" s="23"/>
      <c r="K70" s="23"/>
      <c r="L70" s="23" t="s">
        <v>518</v>
      </c>
      <c r="M70" s="23"/>
      <c r="N70" s="23" t="s">
        <v>465</v>
      </c>
      <c r="O70" s="4">
        <f>VLOOKUP(B70,guide_display!B:E,4,FALSE)+1</f>
        <v>10111401</v>
      </c>
      <c r="P70" s="23" t="s">
        <v>521</v>
      </c>
      <c r="Q70" s="4"/>
      <c r="R70" s="4"/>
      <c r="S70" s="23"/>
      <c r="T70" s="4"/>
      <c r="U70" s="4" t="s">
        <v>512</v>
      </c>
      <c r="V70" s="23" t="s">
        <v>511</v>
      </c>
      <c r="W70" s="4"/>
      <c r="X70" s="4"/>
    </row>
    <row r="71" spans="1:24">
      <c r="A71" s="4"/>
      <c r="B71" s="4">
        <v>23</v>
      </c>
      <c r="C71" s="4">
        <f>C70+1</f>
        <v>2</v>
      </c>
      <c r="D71" s="4">
        <v>3</v>
      </c>
      <c r="E71" s="23" t="s">
        <v>581</v>
      </c>
      <c r="F71" s="23"/>
      <c r="G71" s="23"/>
      <c r="H71" s="23"/>
      <c r="I71" s="23"/>
      <c r="J71" s="23"/>
      <c r="K71" s="23"/>
      <c r="L71" s="23"/>
      <c r="M71" s="23"/>
      <c r="N71" s="23" t="s">
        <v>464</v>
      </c>
      <c r="O71" s="4">
        <f>O70+1</f>
        <v>10111402</v>
      </c>
      <c r="P71" s="23" t="s">
        <v>509</v>
      </c>
      <c r="Q71" s="4"/>
      <c r="R71" s="4"/>
      <c r="S71" s="23"/>
      <c r="T71" s="4"/>
      <c r="U71" s="4" t="s">
        <v>314</v>
      </c>
      <c r="V71" s="23" t="s">
        <v>519</v>
      </c>
      <c r="W71" s="4"/>
      <c r="X71" s="4"/>
    </row>
    <row r="72" spans="1:24">
      <c r="A72" s="4"/>
      <c r="B72" s="4">
        <v>23</v>
      </c>
      <c r="C72" s="4">
        <f>C71+1</f>
        <v>3</v>
      </c>
      <c r="D72" s="4">
        <v>3</v>
      </c>
      <c r="E72" s="23" t="s">
        <v>582</v>
      </c>
      <c r="F72" s="23"/>
      <c r="G72" s="23"/>
      <c r="H72" s="23"/>
      <c r="I72" s="23"/>
      <c r="J72" s="23"/>
      <c r="K72" s="23"/>
      <c r="L72" s="23"/>
      <c r="M72" s="23"/>
      <c r="N72" s="23" t="s">
        <v>464</v>
      </c>
      <c r="O72" s="4">
        <f>O71+1</f>
        <v>10111403</v>
      </c>
      <c r="P72" s="23" t="s">
        <v>520</v>
      </c>
      <c r="Q72" s="4"/>
      <c r="R72" s="4"/>
      <c r="S72" s="23"/>
      <c r="T72" s="4"/>
      <c r="U72" s="4" t="s">
        <v>320</v>
      </c>
      <c r="V72" s="23" t="s">
        <v>516</v>
      </c>
      <c r="W72" s="4"/>
      <c r="X72" s="4"/>
    </row>
    <row r="73" spans="1:24">
      <c r="A73" s="4"/>
      <c r="B73" s="4">
        <v>23</v>
      </c>
      <c r="C73" s="4">
        <f>C72+1</f>
        <v>4</v>
      </c>
      <c r="D73" s="4">
        <v>3</v>
      </c>
      <c r="E73" s="23" t="s">
        <v>583</v>
      </c>
      <c r="F73" s="23"/>
      <c r="G73" s="23"/>
      <c r="H73" s="23"/>
      <c r="I73" s="23"/>
      <c r="J73" s="23"/>
      <c r="K73" s="23"/>
      <c r="L73" s="23"/>
      <c r="M73" s="23"/>
      <c r="N73" s="23" t="s">
        <v>464</v>
      </c>
      <c r="O73" s="4">
        <f>O72+1</f>
        <v>10111404</v>
      </c>
      <c r="P73" s="23" t="s">
        <v>520</v>
      </c>
      <c r="Q73" s="4"/>
      <c r="R73" s="4"/>
      <c r="S73" s="23"/>
      <c r="T73" s="4"/>
      <c r="U73" s="4" t="s">
        <v>513</v>
      </c>
      <c r="V73" s="23" t="s">
        <v>517</v>
      </c>
      <c r="W73" s="4"/>
      <c r="X73" s="4"/>
    </row>
    <row r="74" spans="1:24">
      <c r="A74" s="4"/>
      <c r="B74" s="4">
        <v>23</v>
      </c>
      <c r="C74" s="4">
        <f>C73+1</f>
        <v>5</v>
      </c>
      <c r="D74" s="4">
        <v>1</v>
      </c>
      <c r="E74" s="23"/>
      <c r="F74" s="23"/>
      <c r="G74" s="23"/>
      <c r="H74" s="23"/>
      <c r="I74" s="23"/>
      <c r="J74" s="23"/>
      <c r="K74" s="23"/>
      <c r="L74" s="23"/>
      <c r="M74" s="23"/>
      <c r="N74" s="23" t="s">
        <v>464</v>
      </c>
      <c r="O74" s="4">
        <f>O73+1</f>
        <v>10111405</v>
      </c>
      <c r="P74" s="23" t="s">
        <v>540</v>
      </c>
      <c r="Q74" s="4"/>
      <c r="R74" s="4"/>
      <c r="S74" s="23"/>
      <c r="T74" s="4"/>
      <c r="U74" s="4"/>
      <c r="V74" s="23" t="s">
        <v>511</v>
      </c>
      <c r="W74" s="4">
        <v>2</v>
      </c>
      <c r="X74" s="4"/>
    </row>
    <row r="75" spans="1:24" s="10" customFormat="1">
      <c r="A75" s="34"/>
      <c r="B75" s="34">
        <v>24</v>
      </c>
      <c r="C75" s="34">
        <v>1</v>
      </c>
      <c r="D75" s="37">
        <v>3</v>
      </c>
      <c r="E75" s="35" t="s">
        <v>573</v>
      </c>
      <c r="F75" s="35"/>
      <c r="G75" s="35"/>
      <c r="H75" s="35"/>
      <c r="I75" s="35"/>
      <c r="J75" s="35"/>
      <c r="K75" s="35"/>
      <c r="L75" s="35"/>
      <c r="M75" s="35"/>
      <c r="N75" s="35" t="s">
        <v>465</v>
      </c>
      <c r="O75" s="34">
        <f>VLOOKUP(B75,guide_display!B:E,4,FALSE)+1</f>
        <v>10111501</v>
      </c>
      <c r="P75" s="35" t="s">
        <v>524</v>
      </c>
      <c r="Q75" s="34"/>
      <c r="R75" s="34"/>
      <c r="S75" s="35"/>
      <c r="T75" s="34"/>
      <c r="U75" s="34"/>
      <c r="V75" s="35" t="s">
        <v>522</v>
      </c>
      <c r="W75" s="34"/>
      <c r="X75" s="34"/>
    </row>
    <row r="76" spans="1:24" s="10" customFormat="1">
      <c r="A76" s="34"/>
      <c r="B76" s="34">
        <v>24</v>
      </c>
      <c r="C76" s="34">
        <f>C75+1</f>
        <v>2</v>
      </c>
      <c r="D76" s="37">
        <v>3</v>
      </c>
      <c r="E76" s="35" t="s">
        <v>584</v>
      </c>
      <c r="F76" s="35"/>
      <c r="G76" s="35"/>
      <c r="H76" s="35"/>
      <c r="I76" s="35"/>
      <c r="J76" s="35"/>
      <c r="K76" s="35"/>
      <c r="L76" s="35"/>
      <c r="M76" s="35"/>
      <c r="N76" s="35" t="s">
        <v>464</v>
      </c>
      <c r="O76" s="34">
        <f>O75+1</f>
        <v>10111502</v>
      </c>
      <c r="P76" s="35" t="s">
        <v>525</v>
      </c>
      <c r="Q76" s="34"/>
      <c r="R76" s="34"/>
      <c r="S76" s="35"/>
      <c r="T76" s="34"/>
      <c r="U76" s="34"/>
      <c r="V76" s="35" t="s">
        <v>523</v>
      </c>
      <c r="W76" s="34"/>
      <c r="X76" s="34"/>
    </row>
    <row r="77" spans="1:24" s="10" customFormat="1">
      <c r="A77" s="34"/>
      <c r="B77" s="34">
        <v>24</v>
      </c>
      <c r="C77" s="34">
        <f t="shared" ref="C77:C79" si="23">C76+1</f>
        <v>3</v>
      </c>
      <c r="D77" s="37">
        <v>3</v>
      </c>
      <c r="E77" s="35" t="s">
        <v>585</v>
      </c>
      <c r="F77" s="35"/>
      <c r="G77" s="35"/>
      <c r="H77" s="35"/>
      <c r="I77" s="35"/>
      <c r="J77" s="35"/>
      <c r="K77" s="35"/>
      <c r="L77" s="35"/>
      <c r="M77" s="35"/>
      <c r="N77" s="35" t="s">
        <v>453</v>
      </c>
      <c r="O77" s="34">
        <f t="shared" ref="O77:O79" si="24">O76+1</f>
        <v>10111503</v>
      </c>
      <c r="P77" s="35" t="s">
        <v>537</v>
      </c>
      <c r="Q77" s="34"/>
      <c r="R77" s="34"/>
      <c r="S77" s="35"/>
      <c r="T77" s="36"/>
      <c r="U77" s="34"/>
      <c r="V77" s="35" t="s">
        <v>538</v>
      </c>
      <c r="W77" s="34"/>
      <c r="X77" s="34"/>
    </row>
    <row r="78" spans="1:24" s="10" customFormat="1">
      <c r="A78" s="34"/>
      <c r="B78" s="34">
        <v>24</v>
      </c>
      <c r="C78" s="34">
        <f t="shared" si="23"/>
        <v>4</v>
      </c>
      <c r="D78" s="37">
        <v>3</v>
      </c>
      <c r="E78" s="35" t="s">
        <v>586</v>
      </c>
      <c r="F78" s="35"/>
      <c r="G78" s="35"/>
      <c r="H78" s="35"/>
      <c r="I78" s="35"/>
      <c r="J78" s="35"/>
      <c r="K78" s="35"/>
      <c r="L78" s="35"/>
      <c r="M78" s="35"/>
      <c r="N78" s="35" t="s">
        <v>453</v>
      </c>
      <c r="O78" s="34">
        <f t="shared" si="24"/>
        <v>10111504</v>
      </c>
      <c r="P78" s="35" t="s">
        <v>541</v>
      </c>
      <c r="Q78" s="34"/>
      <c r="R78" s="34"/>
      <c r="S78" s="35"/>
      <c r="T78" s="36"/>
      <c r="U78" s="34"/>
      <c r="V78" s="35" t="s">
        <v>539</v>
      </c>
      <c r="W78" s="34"/>
      <c r="X78" s="34"/>
    </row>
    <row r="79" spans="1:24" s="10" customFormat="1">
      <c r="A79" s="34"/>
      <c r="B79" s="34">
        <v>24</v>
      </c>
      <c r="C79" s="34">
        <f t="shared" si="23"/>
        <v>5</v>
      </c>
      <c r="D79" s="34">
        <v>1</v>
      </c>
      <c r="E79" s="35"/>
      <c r="F79" s="35"/>
      <c r="G79" s="35"/>
      <c r="H79" s="35"/>
      <c r="I79" s="35"/>
      <c r="J79" s="35"/>
      <c r="K79" s="35"/>
      <c r="L79" s="35"/>
      <c r="M79" s="35"/>
      <c r="N79" s="35" t="s">
        <v>453</v>
      </c>
      <c r="O79" s="34">
        <f t="shared" si="24"/>
        <v>10111505</v>
      </c>
      <c r="P79" s="35" t="s">
        <v>340</v>
      </c>
      <c r="Q79" s="34"/>
      <c r="R79" s="34"/>
      <c r="S79" s="35"/>
      <c r="T79" s="34"/>
      <c r="U79" s="34"/>
      <c r="V79" s="35"/>
      <c r="W79" s="34">
        <v>2</v>
      </c>
      <c r="X79" s="34"/>
    </row>
    <row r="80" spans="1:24">
      <c r="A80" s="4"/>
      <c r="B80" s="4">
        <v>25</v>
      </c>
      <c r="C80" s="4">
        <v>1</v>
      </c>
      <c r="D80" s="26">
        <v>3</v>
      </c>
      <c r="E80" s="23" t="s">
        <v>587</v>
      </c>
      <c r="F80" s="23"/>
      <c r="G80" s="23"/>
      <c r="H80" s="23"/>
      <c r="I80" s="23"/>
      <c r="J80" s="23"/>
      <c r="K80" s="23"/>
      <c r="L80" s="23"/>
      <c r="M80" s="23"/>
      <c r="N80" s="23" t="s">
        <v>464</v>
      </c>
      <c r="O80" s="4">
        <f>VLOOKUP(B80,guide_display!B:E,4,FALSE)+1</f>
        <v>10111601</v>
      </c>
      <c r="P80" s="23" t="s">
        <v>542</v>
      </c>
      <c r="Q80" s="4"/>
      <c r="R80" s="4"/>
      <c r="S80" s="4">
        <f>O84+1</f>
        <v>10111606</v>
      </c>
      <c r="T80" s="23" t="s">
        <v>549</v>
      </c>
      <c r="U80" s="4"/>
      <c r="V80" s="23" t="s">
        <v>553</v>
      </c>
      <c r="W80" s="4"/>
      <c r="X80" s="4"/>
    </row>
    <row r="81" spans="1:24">
      <c r="A81" s="4"/>
      <c r="B81" s="4">
        <v>25</v>
      </c>
      <c r="C81" s="4">
        <f>C80+1</f>
        <v>2</v>
      </c>
      <c r="D81" s="26">
        <v>3</v>
      </c>
      <c r="E81" s="23" t="s">
        <v>580</v>
      </c>
      <c r="F81" s="23"/>
      <c r="G81" s="23"/>
      <c r="H81" s="23"/>
      <c r="I81" s="23"/>
      <c r="J81" s="23"/>
      <c r="K81" s="23"/>
      <c r="L81" s="23"/>
      <c r="M81" s="23"/>
      <c r="N81" s="23" t="s">
        <v>464</v>
      </c>
      <c r="O81" s="4">
        <f>O80+1</f>
        <v>10111602</v>
      </c>
      <c r="P81" s="23" t="s">
        <v>544</v>
      </c>
      <c r="Q81" s="4"/>
      <c r="R81" s="4"/>
      <c r="S81" s="4">
        <f>S80</f>
        <v>10111606</v>
      </c>
      <c r="T81" s="23" t="s">
        <v>549</v>
      </c>
      <c r="U81" s="4"/>
      <c r="V81" s="23" t="s">
        <v>543</v>
      </c>
      <c r="W81" s="4"/>
      <c r="X81" s="4"/>
    </row>
    <row r="82" spans="1:24" s="12" customFormat="1">
      <c r="A82" s="4"/>
      <c r="B82" s="4">
        <v>25</v>
      </c>
      <c r="C82" s="4">
        <f>C81+1</f>
        <v>3</v>
      </c>
      <c r="D82" s="26">
        <v>3</v>
      </c>
      <c r="E82" s="23" t="s">
        <v>573</v>
      </c>
      <c r="F82" s="23"/>
      <c r="G82" s="23"/>
      <c r="H82" s="23"/>
      <c r="I82" s="23"/>
      <c r="J82" s="23"/>
      <c r="K82" s="23"/>
      <c r="L82" s="23"/>
      <c r="M82" s="23"/>
      <c r="N82" s="23" t="s">
        <v>464</v>
      </c>
      <c r="O82" s="4">
        <f t="shared" ref="O82:O84" si="25">O81+1</f>
        <v>10111603</v>
      </c>
      <c r="P82" s="23" t="s">
        <v>550</v>
      </c>
      <c r="Q82" s="4"/>
      <c r="R82" s="4"/>
      <c r="S82" s="4">
        <f>S81</f>
        <v>10111606</v>
      </c>
      <c r="T82" s="23" t="s">
        <v>549</v>
      </c>
      <c r="U82" s="4"/>
      <c r="V82" s="23" t="s">
        <v>551</v>
      </c>
      <c r="W82" s="4"/>
      <c r="X82" s="4"/>
    </row>
    <row r="83" spans="1:24" s="12" customFormat="1">
      <c r="A83" s="4"/>
      <c r="B83" s="4">
        <v>25</v>
      </c>
      <c r="C83" s="4">
        <f t="shared" ref="C83:C84" si="26">C82+1</f>
        <v>4</v>
      </c>
      <c r="D83" s="26">
        <v>3</v>
      </c>
      <c r="E83" s="23" t="s">
        <v>576</v>
      </c>
      <c r="F83" s="23"/>
      <c r="G83" s="23"/>
      <c r="H83" s="23"/>
      <c r="I83" s="23"/>
      <c r="J83" s="23"/>
      <c r="K83" s="23"/>
      <c r="L83" s="23"/>
      <c r="M83" s="23"/>
      <c r="N83" s="23" t="s">
        <v>464</v>
      </c>
      <c r="O83" s="4">
        <f t="shared" si="25"/>
        <v>10111604</v>
      </c>
      <c r="P83" s="23" t="s">
        <v>550</v>
      </c>
      <c r="Q83" s="4"/>
      <c r="R83" s="4"/>
      <c r="S83" s="4">
        <f>S82</f>
        <v>10111606</v>
      </c>
      <c r="T83" s="23" t="s">
        <v>549</v>
      </c>
      <c r="U83" s="4"/>
      <c r="V83" s="23" t="s">
        <v>552</v>
      </c>
      <c r="W83" s="4"/>
      <c r="X83" s="4"/>
    </row>
    <row r="84" spans="1:24" s="12" customFormat="1">
      <c r="A84" s="4"/>
      <c r="B84" s="4">
        <v>25</v>
      </c>
      <c r="C84" s="4">
        <f t="shared" si="26"/>
        <v>5</v>
      </c>
      <c r="D84" s="4">
        <v>1</v>
      </c>
      <c r="E84" s="23"/>
      <c r="F84" s="23"/>
      <c r="G84" s="23"/>
      <c r="H84" s="23"/>
      <c r="I84" s="23"/>
      <c r="J84" s="23"/>
      <c r="K84" s="23"/>
      <c r="L84" s="23"/>
      <c r="M84" s="23"/>
      <c r="N84" s="23" t="s">
        <v>464</v>
      </c>
      <c r="O84" s="4">
        <f t="shared" si="25"/>
        <v>10111605</v>
      </c>
      <c r="P84" s="23" t="s">
        <v>554</v>
      </c>
      <c r="Q84" s="4"/>
      <c r="R84" s="4"/>
      <c r="S84" s="23"/>
      <c r="T84" s="23"/>
      <c r="U84" s="4"/>
      <c r="V84" s="23"/>
      <c r="W84" s="4">
        <v>2</v>
      </c>
      <c r="X84" s="4"/>
    </row>
    <row r="85" spans="1:24" s="10" customFormat="1">
      <c r="A85" s="34"/>
      <c r="B85" s="34">
        <v>26</v>
      </c>
      <c r="C85" s="34">
        <v>1</v>
      </c>
      <c r="D85" s="34">
        <v>3</v>
      </c>
      <c r="E85" s="35" t="s">
        <v>588</v>
      </c>
      <c r="F85" s="35"/>
      <c r="G85" s="35"/>
      <c r="H85" s="35"/>
      <c r="I85" s="35"/>
      <c r="J85" s="35"/>
      <c r="K85" s="35"/>
      <c r="L85" s="35"/>
      <c r="M85" s="35"/>
      <c r="N85" s="35" t="s">
        <v>590</v>
      </c>
      <c r="O85" s="34">
        <f>VLOOKUP(B85,guide_display!B:E,4,FALSE)+1</f>
        <v>10111701</v>
      </c>
      <c r="P85" s="35" t="s">
        <v>591</v>
      </c>
      <c r="Q85" s="34"/>
      <c r="R85" s="34"/>
      <c r="S85" s="35">
        <f>O91+1</f>
        <v>10111708</v>
      </c>
      <c r="T85" s="35" t="s">
        <v>606</v>
      </c>
      <c r="U85" s="37" t="s">
        <v>609</v>
      </c>
      <c r="V85" s="35" t="s">
        <v>611</v>
      </c>
      <c r="W85" s="34"/>
      <c r="X85" s="34"/>
    </row>
    <row r="86" spans="1:24" s="10" customFormat="1">
      <c r="A86" s="34"/>
      <c r="B86" s="34">
        <v>26</v>
      </c>
      <c r="C86" s="34">
        <v>2</v>
      </c>
      <c r="D86" s="34">
        <v>4</v>
      </c>
      <c r="E86" s="35" t="s">
        <v>589</v>
      </c>
      <c r="F86" s="35"/>
      <c r="G86" s="35"/>
      <c r="H86" s="35"/>
      <c r="I86" s="35"/>
      <c r="J86" s="35"/>
      <c r="K86" s="35"/>
      <c r="L86" s="35" t="s">
        <v>592</v>
      </c>
      <c r="M86" s="35"/>
      <c r="N86" s="35" t="s">
        <v>590</v>
      </c>
      <c r="O86" s="34">
        <f>O85+1</f>
        <v>10111702</v>
      </c>
      <c r="P86" s="35" t="s">
        <v>599</v>
      </c>
      <c r="Q86" s="34"/>
      <c r="R86" s="34"/>
      <c r="S86" s="35"/>
      <c r="T86" s="34"/>
      <c r="U86" s="34"/>
      <c r="V86" s="35" t="s">
        <v>610</v>
      </c>
      <c r="W86" s="34"/>
      <c r="X86" s="34"/>
    </row>
    <row r="87" spans="1:24" s="10" customFormat="1">
      <c r="A87" s="34"/>
      <c r="B87" s="34">
        <v>26</v>
      </c>
      <c r="C87" s="34">
        <f t="shared" ref="C87:C91" si="27">C86+1</f>
        <v>3</v>
      </c>
      <c r="D87" s="34">
        <v>1</v>
      </c>
      <c r="E87" s="35"/>
      <c r="F87" s="35"/>
      <c r="G87" s="35"/>
      <c r="H87" s="35"/>
      <c r="I87" s="35"/>
      <c r="J87" s="35"/>
      <c r="K87" s="35"/>
      <c r="L87" s="35" t="s">
        <v>593</v>
      </c>
      <c r="N87" s="35" t="s">
        <v>590</v>
      </c>
      <c r="O87" s="34">
        <f t="shared" ref="O87:O91" si="28">O86+1</f>
        <v>10111703</v>
      </c>
      <c r="P87" s="35" t="s">
        <v>594</v>
      </c>
      <c r="Q87" s="34"/>
      <c r="R87" s="34"/>
      <c r="S87" s="35"/>
      <c r="T87" s="34"/>
      <c r="U87" s="34"/>
      <c r="V87" s="35" t="s">
        <v>612</v>
      </c>
      <c r="W87" s="34">
        <v>2</v>
      </c>
      <c r="X87" s="34"/>
    </row>
    <row r="88" spans="1:24" s="10" customFormat="1">
      <c r="A88" s="34"/>
      <c r="B88" s="34">
        <v>26</v>
      </c>
      <c r="C88" s="34">
        <f t="shared" si="27"/>
        <v>4</v>
      </c>
      <c r="D88" s="34">
        <v>3</v>
      </c>
      <c r="E88" s="35" t="s">
        <v>595</v>
      </c>
      <c r="F88" s="35" t="s">
        <v>597</v>
      </c>
      <c r="G88" s="35"/>
      <c r="H88" s="35"/>
      <c r="I88" s="35"/>
      <c r="J88" s="35"/>
      <c r="K88" s="35"/>
      <c r="M88" s="35" t="s">
        <v>597</v>
      </c>
      <c r="N88" s="35" t="s">
        <v>590</v>
      </c>
      <c r="O88" s="34">
        <f t="shared" si="28"/>
        <v>10111704</v>
      </c>
      <c r="P88" s="35" t="s">
        <v>598</v>
      </c>
      <c r="Q88" s="34"/>
      <c r="R88" s="34"/>
      <c r="S88" s="35">
        <f>S85+1</f>
        <v>10111709</v>
      </c>
      <c r="T88" s="35" t="s">
        <v>607</v>
      </c>
      <c r="U88" s="34" t="s">
        <v>557</v>
      </c>
      <c r="V88" s="35" t="s">
        <v>612</v>
      </c>
      <c r="W88" s="34"/>
      <c r="X88" s="34"/>
    </row>
    <row r="89" spans="1:24" s="10" customFormat="1">
      <c r="A89" s="34"/>
      <c r="B89" s="34">
        <v>26</v>
      </c>
      <c r="C89" s="34">
        <f t="shared" si="27"/>
        <v>5</v>
      </c>
      <c r="D89" s="34">
        <v>1</v>
      </c>
      <c r="E89" s="35"/>
      <c r="F89" s="35"/>
      <c r="G89" s="35"/>
      <c r="H89" s="35"/>
      <c r="I89" s="35"/>
      <c r="J89" s="35"/>
      <c r="K89" s="35"/>
      <c r="L89" s="35"/>
      <c r="N89" s="35" t="s">
        <v>590</v>
      </c>
      <c r="O89" s="34">
        <f t="shared" si="28"/>
        <v>10111705</v>
      </c>
      <c r="P89" s="35" t="s">
        <v>600</v>
      </c>
      <c r="Q89" s="34"/>
      <c r="R89" s="34"/>
      <c r="S89" s="35"/>
      <c r="T89" s="34"/>
      <c r="U89" s="34"/>
      <c r="V89" s="35" t="s">
        <v>136</v>
      </c>
      <c r="W89" s="34"/>
      <c r="X89" s="34"/>
    </row>
    <row r="90" spans="1:24" s="10" customFormat="1">
      <c r="A90" s="34"/>
      <c r="B90" s="34">
        <v>26</v>
      </c>
      <c r="C90" s="34">
        <f t="shared" si="27"/>
        <v>6</v>
      </c>
      <c r="D90" s="34">
        <v>5</v>
      </c>
      <c r="F90" s="35"/>
      <c r="G90" s="35"/>
      <c r="H90" s="35"/>
      <c r="I90" s="35"/>
      <c r="J90" s="35"/>
      <c r="K90" s="35"/>
      <c r="L90" s="35"/>
      <c r="M90" s="35"/>
      <c r="N90" s="35" t="s">
        <v>590</v>
      </c>
      <c r="O90" s="34">
        <f t="shared" si="28"/>
        <v>10111706</v>
      </c>
      <c r="P90" s="35" t="s">
        <v>601</v>
      </c>
      <c r="Q90" s="34"/>
      <c r="R90" s="34"/>
      <c r="S90" s="35">
        <f>S88+1</f>
        <v>10111710</v>
      </c>
      <c r="T90" s="35" t="s">
        <v>602</v>
      </c>
      <c r="U90" s="34"/>
      <c r="V90" s="35" t="s">
        <v>603</v>
      </c>
      <c r="W90" s="34"/>
      <c r="X90" s="34"/>
    </row>
    <row r="91" spans="1:24" s="10" customFormat="1">
      <c r="A91" s="34"/>
      <c r="B91" s="34">
        <v>26</v>
      </c>
      <c r="C91" s="34">
        <f t="shared" si="27"/>
        <v>7</v>
      </c>
      <c r="D91" s="34">
        <v>6</v>
      </c>
      <c r="E91" s="35">
        <v>1</v>
      </c>
      <c r="F91" s="35"/>
      <c r="G91" s="35"/>
      <c r="H91" s="35"/>
      <c r="I91" s="35"/>
      <c r="J91" s="35"/>
      <c r="K91" s="35"/>
      <c r="L91" s="35"/>
      <c r="M91" s="35"/>
      <c r="N91" s="35" t="s">
        <v>590</v>
      </c>
      <c r="O91" s="34">
        <f t="shared" si="28"/>
        <v>10111707</v>
      </c>
      <c r="P91" s="35" t="s">
        <v>608</v>
      </c>
      <c r="Q91" s="34"/>
      <c r="R91" s="34"/>
      <c r="S91" s="35">
        <f>S90+1</f>
        <v>10111711</v>
      </c>
      <c r="T91" s="35" t="s">
        <v>613</v>
      </c>
      <c r="U91" s="34"/>
      <c r="V91" s="35" t="s">
        <v>605</v>
      </c>
      <c r="W91" s="34"/>
      <c r="X91" s="34"/>
    </row>
  </sheetData>
  <phoneticPr fontId="5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1DBC-B28E-412A-9D25-9A5C1A6B4F3F}">
  <dimension ref="B4:V45"/>
  <sheetViews>
    <sheetView workbookViewId="0">
      <selection activeCell="T27" sqref="T27"/>
    </sheetView>
  </sheetViews>
  <sheetFormatPr defaultRowHeight="14.25"/>
  <cols>
    <col min="5" max="5" width="7.75" customWidth="1"/>
    <col min="7" max="7" width="6.375" customWidth="1"/>
  </cols>
  <sheetData>
    <row r="4" spans="2:18">
      <c r="G4" s="18"/>
    </row>
    <row r="5" spans="2:18">
      <c r="G5" s="18"/>
    </row>
    <row r="6" spans="2:18">
      <c r="R6" t="s">
        <v>194</v>
      </c>
    </row>
    <row r="7" spans="2:18">
      <c r="R7" t="s">
        <v>324</v>
      </c>
    </row>
    <row r="8" spans="2:18">
      <c r="R8" t="s">
        <v>325</v>
      </c>
    </row>
    <row r="9" spans="2:18">
      <c r="R9" t="s">
        <v>326</v>
      </c>
    </row>
    <row r="10" spans="2:18">
      <c r="R10" t="s">
        <v>323</v>
      </c>
    </row>
    <row r="11" spans="2:18">
      <c r="R11" t="s">
        <v>327</v>
      </c>
    </row>
    <row r="12" spans="2:18">
      <c r="B12" t="s">
        <v>348</v>
      </c>
      <c r="I12" t="s">
        <v>349</v>
      </c>
      <c r="R12" t="s">
        <v>328</v>
      </c>
    </row>
    <row r="13" spans="2:18">
      <c r="R13" t="s">
        <v>329</v>
      </c>
    </row>
    <row r="15" spans="2:18">
      <c r="R15" t="s">
        <v>321</v>
      </c>
    </row>
    <row r="21" spans="18:22">
      <c r="R21" t="s">
        <v>350</v>
      </c>
    </row>
    <row r="22" spans="18:22">
      <c r="S22" s="21"/>
    </row>
    <row r="23" spans="18:22">
      <c r="R23" s="11" t="s">
        <v>239</v>
      </c>
      <c r="S23" s="11" t="s">
        <v>238</v>
      </c>
      <c r="U23" s="11" t="s">
        <v>239</v>
      </c>
      <c r="V23" s="11" t="s">
        <v>238</v>
      </c>
    </row>
    <row r="24" spans="18:22">
      <c r="R24" s="11" t="s">
        <v>218</v>
      </c>
      <c r="S24" s="11" t="s">
        <v>219</v>
      </c>
      <c r="T24" s="11"/>
      <c r="U24" s="11" t="s">
        <v>220</v>
      </c>
      <c r="V24" s="11" t="s">
        <v>221</v>
      </c>
    </row>
    <row r="25" spans="18:22">
      <c r="R25" s="11" t="s">
        <v>222</v>
      </c>
      <c r="S25" s="11" t="s">
        <v>223</v>
      </c>
      <c r="T25" s="11"/>
      <c r="U25" s="11" t="s">
        <v>224</v>
      </c>
      <c r="V25" s="11" t="s">
        <v>225</v>
      </c>
    </row>
    <row r="26" spans="18:22">
      <c r="R26" s="11" t="s">
        <v>226</v>
      </c>
      <c r="S26" s="11" t="s">
        <v>227</v>
      </c>
      <c r="T26" s="11"/>
      <c r="U26" s="11" t="s">
        <v>228</v>
      </c>
      <c r="V26" s="11" t="s">
        <v>229</v>
      </c>
    </row>
    <row r="27" spans="18:22">
      <c r="R27" s="11" t="s">
        <v>230</v>
      </c>
      <c r="S27" s="11" t="s">
        <v>231</v>
      </c>
      <c r="T27" s="11"/>
      <c r="U27" s="11" t="s">
        <v>232</v>
      </c>
      <c r="V27" s="11" t="s">
        <v>233</v>
      </c>
    </row>
    <row r="28" spans="18:22">
      <c r="R28" s="11" t="s">
        <v>234</v>
      </c>
      <c r="S28" s="11" t="s">
        <v>235</v>
      </c>
      <c r="T28" s="11"/>
      <c r="U28" s="11" t="s">
        <v>236</v>
      </c>
      <c r="V28" s="11" t="s">
        <v>237</v>
      </c>
    </row>
    <row r="29" spans="18:22">
      <c r="R29" s="11" t="s">
        <v>332</v>
      </c>
      <c r="S29" s="11" t="s">
        <v>334</v>
      </c>
      <c r="U29" s="11" t="s">
        <v>333</v>
      </c>
      <c r="V29" s="11" t="s">
        <v>335</v>
      </c>
    </row>
    <row r="30" spans="18:22">
      <c r="R30" s="11" t="s">
        <v>330</v>
      </c>
      <c r="S30" s="11" t="s">
        <v>337</v>
      </c>
      <c r="U30" s="11" t="s">
        <v>331</v>
      </c>
      <c r="V30" s="11" t="s">
        <v>336</v>
      </c>
    </row>
    <row r="32" spans="18:22">
      <c r="R32" s="21" t="s">
        <v>352</v>
      </c>
      <c r="S32" t="s">
        <v>351</v>
      </c>
    </row>
    <row r="33" spans="4:19">
      <c r="R33" s="21" t="s">
        <v>226</v>
      </c>
      <c r="S33" t="s">
        <v>353</v>
      </c>
    </row>
    <row r="34" spans="4:19">
      <c r="R34" s="21" t="s">
        <v>346</v>
      </c>
      <c r="S34" t="s">
        <v>347</v>
      </c>
    </row>
    <row r="35" spans="4:19">
      <c r="R35" s="21" t="s">
        <v>354</v>
      </c>
      <c r="S35" t="s">
        <v>355</v>
      </c>
    </row>
    <row r="36" spans="4:19">
      <c r="R36" s="21" t="s">
        <v>356</v>
      </c>
      <c r="S36" t="s">
        <v>357</v>
      </c>
    </row>
    <row r="40" spans="4:19">
      <c r="D40" s="20"/>
    </row>
    <row r="44" spans="4:19">
      <c r="D44" t="s">
        <v>493</v>
      </c>
    </row>
    <row r="45" spans="4:19">
      <c r="D45" t="s">
        <v>316</v>
      </c>
    </row>
  </sheetData>
  <phoneticPr fontId="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24B2-2B83-4E4B-AB03-FF60C9DCEAE2}">
  <dimension ref="D1:E48"/>
  <sheetViews>
    <sheetView workbookViewId="0">
      <selection activeCell="F37" sqref="F37"/>
    </sheetView>
  </sheetViews>
  <sheetFormatPr defaultRowHeight="14.25"/>
  <sheetData>
    <row r="1" spans="4:5">
      <c r="D1" t="s">
        <v>604</v>
      </c>
    </row>
    <row r="2" spans="4:5">
      <c r="D2">
        <v>1</v>
      </c>
      <c r="E2" t="s">
        <v>379</v>
      </c>
    </row>
    <row r="3" spans="4:5">
      <c r="E3" t="s">
        <v>380</v>
      </c>
    </row>
    <row r="5" spans="4:5">
      <c r="D5">
        <v>2</v>
      </c>
      <c r="E5" t="s">
        <v>381</v>
      </c>
    </row>
    <row r="6" spans="4:5">
      <c r="E6" t="s">
        <v>382</v>
      </c>
    </row>
    <row r="8" spans="4:5">
      <c r="D8">
        <v>3</v>
      </c>
      <c r="E8" t="s">
        <v>383</v>
      </c>
    </row>
    <row r="9" spans="4:5">
      <c r="E9" t="s">
        <v>384</v>
      </c>
    </row>
    <row r="11" spans="4:5">
      <c r="D11">
        <v>4</v>
      </c>
      <c r="E11" t="s">
        <v>385</v>
      </c>
    </row>
    <row r="12" spans="4:5">
      <c r="E12" t="s">
        <v>386</v>
      </c>
    </row>
    <row r="14" spans="4:5">
      <c r="D14">
        <v>5</v>
      </c>
      <c r="E14" t="s">
        <v>387</v>
      </c>
    </row>
    <row r="15" spans="4:5">
      <c r="E15" t="s">
        <v>388</v>
      </c>
    </row>
    <row r="17" spans="4:5">
      <c r="D17">
        <v>6</v>
      </c>
      <c r="E17" t="s">
        <v>389</v>
      </c>
    </row>
    <row r="18" spans="4:5">
      <c r="E18" t="s">
        <v>390</v>
      </c>
    </row>
    <row r="20" spans="4:5">
      <c r="D20">
        <v>7</v>
      </c>
      <c r="E20" t="s">
        <v>391</v>
      </c>
    </row>
    <row r="21" spans="4:5">
      <c r="E21" t="s">
        <v>392</v>
      </c>
    </row>
    <row r="23" spans="4:5">
      <c r="D23">
        <v>8</v>
      </c>
      <c r="E23" t="s">
        <v>393</v>
      </c>
    </row>
    <row r="24" spans="4:5">
      <c r="E24" t="s">
        <v>394</v>
      </c>
    </row>
    <row r="26" spans="4:5">
      <c r="D26">
        <v>9</v>
      </c>
      <c r="E26" t="s">
        <v>395</v>
      </c>
    </row>
    <row r="27" spans="4:5">
      <c r="E27" t="s">
        <v>396</v>
      </c>
    </row>
    <row r="29" spans="4:5">
      <c r="D29">
        <v>10</v>
      </c>
      <c r="E29" t="s">
        <v>397</v>
      </c>
    </row>
    <row r="30" spans="4:5">
      <c r="E30" t="s">
        <v>398</v>
      </c>
    </row>
    <row r="32" spans="4:5">
      <c r="D32">
        <v>11</v>
      </c>
      <c r="E32" t="s">
        <v>399</v>
      </c>
    </row>
    <row r="33" spans="4:5">
      <c r="E33" t="s">
        <v>400</v>
      </c>
    </row>
    <row r="35" spans="4:5">
      <c r="D35">
        <v>12</v>
      </c>
      <c r="E35" t="s">
        <v>401</v>
      </c>
    </row>
    <row r="36" spans="4:5">
      <c r="E36" t="s">
        <v>402</v>
      </c>
    </row>
    <row r="38" spans="4:5">
      <c r="D38">
        <v>13</v>
      </c>
      <c r="E38" t="s">
        <v>403</v>
      </c>
    </row>
    <row r="39" spans="4:5">
      <c r="E39" t="s">
        <v>404</v>
      </c>
    </row>
    <row r="41" spans="4:5">
      <c r="D41">
        <v>14</v>
      </c>
      <c r="E41" t="s">
        <v>405</v>
      </c>
    </row>
    <row r="42" spans="4:5">
      <c r="E42" t="s">
        <v>406</v>
      </c>
    </row>
    <row r="44" spans="4:5">
      <c r="D44">
        <v>15</v>
      </c>
      <c r="E44" t="s">
        <v>407</v>
      </c>
    </row>
    <row r="45" spans="4:5">
      <c r="E45" t="s">
        <v>408</v>
      </c>
    </row>
    <row r="47" spans="4:5">
      <c r="D47">
        <v>16</v>
      </c>
      <c r="E47" t="s">
        <v>409</v>
      </c>
    </row>
    <row r="48" spans="4:5">
      <c r="E48" t="s">
        <v>410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guide_type</vt:lpstr>
      <vt:lpstr>guide_chapter</vt:lpstr>
      <vt:lpstr>guide_lesson</vt:lpstr>
      <vt:lpstr>guide_display</vt:lpstr>
      <vt:lpstr>guide_step</vt:lpstr>
      <vt:lpstr>棋子棋盘对应</vt:lpstr>
      <vt:lpstr>杀法类型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Administrator</cp:lastModifiedBy>
  <dcterms:created xsi:type="dcterms:W3CDTF">2019-11-18T08:41:54Z</dcterms:created>
  <dcterms:modified xsi:type="dcterms:W3CDTF">2026-03-06T08:01:12Z</dcterms:modified>
</cp:coreProperties>
</file>