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ocuments\Projects\trains\track_data\"/>
    </mc:Choice>
  </mc:AlternateContent>
  <bookViews>
    <workbookView xWindow="0" yWindow="0" windowWidth="23040" windowHeight="10200"/>
  </bookViews>
  <sheets>
    <sheet name="t49s12" sheetId="1" r:id="rId1"/>
    <sheet name="t50s1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8" i="1"/>
  <c r="L24" i="1"/>
  <c r="L22" i="1"/>
  <c r="L21" i="1"/>
  <c r="L12" i="1"/>
  <c r="L10" i="1"/>
  <c r="L3" i="1"/>
  <c r="L4" i="1"/>
  <c r="L5" i="1"/>
  <c r="L6" i="1"/>
  <c r="L7" i="1"/>
  <c r="L8" i="1"/>
  <c r="L9" i="1"/>
  <c r="L11" i="1"/>
  <c r="L14" i="1"/>
  <c r="L16" i="1"/>
  <c r="L17" i="1"/>
  <c r="L18" i="1"/>
  <c r="L19" i="1"/>
  <c r="L20" i="1"/>
  <c r="L23" i="1"/>
  <c r="L25" i="1"/>
  <c r="L26" i="1"/>
  <c r="L27" i="1"/>
  <c r="L29" i="1"/>
  <c r="L30" i="1"/>
  <c r="L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2" i="1"/>
  <c r="K11" i="1"/>
  <c r="K10" i="1"/>
  <c r="K9" i="1"/>
  <c r="K8" i="1"/>
  <c r="K7" i="1"/>
  <c r="K6" i="1"/>
  <c r="K5" i="1"/>
  <c r="K4" i="1"/>
  <c r="K3" i="1"/>
  <c r="L2" i="1"/>
  <c r="K2" i="1"/>
  <c r="L16" i="2"/>
  <c r="L9" i="2"/>
  <c r="L5" i="2"/>
  <c r="L3" i="2"/>
  <c r="L4" i="2"/>
  <c r="L6" i="2"/>
  <c r="L7" i="2"/>
  <c r="L8" i="2"/>
  <c r="L10" i="2"/>
  <c r="L11" i="2"/>
  <c r="L12" i="2"/>
  <c r="L14" i="2"/>
  <c r="L17" i="2"/>
  <c r="L18" i="2"/>
  <c r="L19" i="2"/>
  <c r="L20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H31" i="2"/>
  <c r="I31" i="2" s="1"/>
  <c r="F31" i="2"/>
  <c r="G31" i="2" s="1"/>
  <c r="D31" i="2"/>
  <c r="E31" i="2" s="1"/>
  <c r="A31" i="2"/>
  <c r="I30" i="2"/>
  <c r="H30" i="2"/>
  <c r="F30" i="2"/>
  <c r="E30" i="2"/>
  <c r="D30" i="2"/>
  <c r="C30" i="2"/>
  <c r="G30" i="2" s="1"/>
  <c r="A30" i="2"/>
  <c r="H29" i="2"/>
  <c r="I29" i="2" s="1"/>
  <c r="F29" i="2"/>
  <c r="G29" i="2" s="1"/>
  <c r="E29" i="2"/>
  <c r="D29" i="2"/>
  <c r="A29" i="2"/>
  <c r="H28" i="2"/>
  <c r="F28" i="2"/>
  <c r="D28" i="2"/>
  <c r="C28" i="2"/>
  <c r="A28" i="2"/>
  <c r="H27" i="2"/>
  <c r="F27" i="2"/>
  <c r="D27" i="2"/>
  <c r="C27" i="2"/>
  <c r="A27" i="2"/>
  <c r="H26" i="2"/>
  <c r="I26" i="2" s="1"/>
  <c r="F26" i="2"/>
  <c r="G26" i="2" s="1"/>
  <c r="D26" i="2"/>
  <c r="E26" i="2" s="1"/>
  <c r="A26" i="2"/>
  <c r="H25" i="2"/>
  <c r="F25" i="2"/>
  <c r="D25" i="2"/>
  <c r="C25" i="2"/>
  <c r="A25" i="2"/>
  <c r="H24" i="2"/>
  <c r="F24" i="2"/>
  <c r="D24" i="2"/>
  <c r="C24" i="2"/>
  <c r="A24" i="2"/>
  <c r="H23" i="2"/>
  <c r="I23" i="2" s="1"/>
  <c r="F23" i="2"/>
  <c r="G23" i="2" s="1"/>
  <c r="D23" i="2"/>
  <c r="E23" i="2" s="1"/>
  <c r="A23" i="2"/>
  <c r="H22" i="2"/>
  <c r="F22" i="2"/>
  <c r="D22" i="2"/>
  <c r="C22" i="2"/>
  <c r="A22" i="2"/>
  <c r="H21" i="2"/>
  <c r="I21" i="2" s="1"/>
  <c r="F21" i="2"/>
  <c r="G21" i="2" s="1"/>
  <c r="D21" i="2"/>
  <c r="E21" i="2" s="1"/>
  <c r="A21" i="2"/>
  <c r="H20" i="2"/>
  <c r="I20" i="2" s="1"/>
  <c r="F20" i="2"/>
  <c r="E20" i="2"/>
  <c r="D20" i="2"/>
  <c r="C20" i="2"/>
  <c r="A20" i="2"/>
  <c r="I19" i="2"/>
  <c r="H19" i="2"/>
  <c r="F19" i="2"/>
  <c r="G19" i="2" s="1"/>
  <c r="D19" i="2"/>
  <c r="E19" i="2" s="1"/>
  <c r="H18" i="2"/>
  <c r="F18" i="2"/>
  <c r="D18" i="2"/>
  <c r="C18" i="2"/>
  <c r="A18" i="2"/>
  <c r="H17" i="2"/>
  <c r="F17" i="2"/>
  <c r="D17" i="2"/>
  <c r="C17" i="2"/>
  <c r="A17" i="2"/>
  <c r="H16" i="2"/>
  <c r="I16" i="2" s="1"/>
  <c r="F16" i="2"/>
  <c r="G16" i="2" s="1"/>
  <c r="D16" i="2"/>
  <c r="E16" i="2" s="1"/>
  <c r="H14" i="2"/>
  <c r="I14" i="2" s="1"/>
  <c r="F14" i="2"/>
  <c r="G14" i="2" s="1"/>
  <c r="D14" i="2"/>
  <c r="E14" i="2" s="1"/>
  <c r="H12" i="2"/>
  <c r="F12" i="2"/>
  <c r="D12" i="2"/>
  <c r="C12" i="2"/>
  <c r="A12" i="2"/>
  <c r="H11" i="2"/>
  <c r="I11" i="2" s="1"/>
  <c r="G11" i="2"/>
  <c r="F11" i="2"/>
  <c r="D11" i="2"/>
  <c r="E11" i="2" s="1"/>
  <c r="A11" i="2"/>
  <c r="H10" i="2"/>
  <c r="F10" i="2"/>
  <c r="D10" i="2"/>
  <c r="C10" i="2"/>
  <c r="I10" i="2" s="1"/>
  <c r="A10" i="2"/>
  <c r="H9" i="2"/>
  <c r="I9" i="2" s="1"/>
  <c r="F9" i="2"/>
  <c r="G9" i="2" s="1"/>
  <c r="D9" i="2"/>
  <c r="E9" i="2" s="1"/>
  <c r="A9" i="2"/>
  <c r="H8" i="2"/>
  <c r="I8" i="2" s="1"/>
  <c r="F8" i="2"/>
  <c r="D8" i="2"/>
  <c r="E8" i="2" s="1"/>
  <c r="C8" i="2"/>
  <c r="A8" i="2"/>
  <c r="H7" i="2"/>
  <c r="I7" i="2" s="1"/>
  <c r="F7" i="2"/>
  <c r="G7" i="2" s="1"/>
  <c r="D7" i="2"/>
  <c r="E7" i="2" s="1"/>
  <c r="A7" i="2"/>
  <c r="H6" i="2"/>
  <c r="I6" i="2" s="1"/>
  <c r="F6" i="2"/>
  <c r="G6" i="2" s="1"/>
  <c r="D6" i="2"/>
  <c r="E6" i="2" s="1"/>
  <c r="A6" i="2"/>
  <c r="H5" i="2"/>
  <c r="F5" i="2"/>
  <c r="D5" i="2"/>
  <c r="C5" i="2"/>
  <c r="A5" i="2"/>
  <c r="H4" i="2"/>
  <c r="I4" i="2" s="1"/>
  <c r="G4" i="2"/>
  <c r="F4" i="2"/>
  <c r="D4" i="2"/>
  <c r="E4" i="2" s="1"/>
  <c r="A4" i="2"/>
  <c r="H3" i="2"/>
  <c r="F3" i="2"/>
  <c r="D3" i="2"/>
  <c r="C3" i="2"/>
  <c r="A3" i="2"/>
  <c r="H2" i="2"/>
  <c r="F2" i="2"/>
  <c r="D2" i="2"/>
  <c r="C2" i="2"/>
  <c r="H12" i="1"/>
  <c r="I12" i="1" s="1"/>
  <c r="I4" i="1"/>
  <c r="F2" i="1"/>
  <c r="G2" i="1" s="1"/>
  <c r="H2" i="1"/>
  <c r="I2" i="1"/>
  <c r="F3" i="1"/>
  <c r="G3" i="1" s="1"/>
  <c r="H3" i="1"/>
  <c r="I3" i="1"/>
  <c r="F4" i="1"/>
  <c r="G4" i="1" s="1"/>
  <c r="H4" i="1"/>
  <c r="F5" i="1"/>
  <c r="G5" i="1" s="1"/>
  <c r="H5" i="1"/>
  <c r="I5" i="1"/>
  <c r="F6" i="1"/>
  <c r="G6" i="1" s="1"/>
  <c r="H6" i="1"/>
  <c r="I6" i="1"/>
  <c r="F7" i="1"/>
  <c r="G7" i="1" s="1"/>
  <c r="H7" i="1"/>
  <c r="I7" i="1"/>
  <c r="F8" i="1"/>
  <c r="G8" i="1" s="1"/>
  <c r="H8" i="1"/>
  <c r="I8" i="1"/>
  <c r="F9" i="1"/>
  <c r="G9" i="1" s="1"/>
  <c r="H9" i="1"/>
  <c r="I9" i="1"/>
  <c r="F10" i="1"/>
  <c r="G10" i="1" s="1"/>
  <c r="H10" i="1"/>
  <c r="I10" i="1"/>
  <c r="F11" i="1"/>
  <c r="G11" i="1" s="1"/>
  <c r="H11" i="1"/>
  <c r="I11" i="1"/>
  <c r="F12" i="1"/>
  <c r="G12" i="1" s="1"/>
  <c r="F14" i="1"/>
  <c r="G14" i="1" s="1"/>
  <c r="H14" i="1"/>
  <c r="I14" i="1"/>
  <c r="F16" i="1"/>
  <c r="G16" i="1" s="1"/>
  <c r="H16" i="1"/>
  <c r="I16" i="1"/>
  <c r="F17" i="1"/>
  <c r="G17" i="1" s="1"/>
  <c r="H17" i="1"/>
  <c r="I17" i="1"/>
  <c r="F18" i="1"/>
  <c r="G18" i="1" s="1"/>
  <c r="H18" i="1"/>
  <c r="I18" i="1"/>
  <c r="F19" i="1"/>
  <c r="G19" i="1" s="1"/>
  <c r="H19" i="1"/>
  <c r="I19" i="1"/>
  <c r="F20" i="1"/>
  <c r="G20" i="1" s="1"/>
  <c r="H20" i="1"/>
  <c r="I20" i="1"/>
  <c r="F21" i="1"/>
  <c r="G21" i="1" s="1"/>
  <c r="H21" i="1"/>
  <c r="I21" i="1"/>
  <c r="F22" i="1"/>
  <c r="G22" i="1" s="1"/>
  <c r="H22" i="1"/>
  <c r="I22" i="1"/>
  <c r="F23" i="1"/>
  <c r="G23" i="1" s="1"/>
  <c r="H23" i="1"/>
  <c r="I23" i="1"/>
  <c r="F24" i="1"/>
  <c r="G24" i="1" s="1"/>
  <c r="H24" i="1"/>
  <c r="I24" i="1"/>
  <c r="F25" i="1"/>
  <c r="G25" i="1" s="1"/>
  <c r="H25" i="1"/>
  <c r="I25" i="1"/>
  <c r="F26" i="1"/>
  <c r="G26" i="1" s="1"/>
  <c r="H26" i="1"/>
  <c r="I26" i="1"/>
  <c r="F27" i="1"/>
  <c r="G27" i="1" s="1"/>
  <c r="H27" i="1"/>
  <c r="I27" i="1"/>
  <c r="F28" i="1"/>
  <c r="G28" i="1" s="1"/>
  <c r="H28" i="1"/>
  <c r="I28" i="1"/>
  <c r="F29" i="1"/>
  <c r="G29" i="1" s="1"/>
  <c r="H29" i="1"/>
  <c r="I29" i="1"/>
  <c r="F30" i="1"/>
  <c r="G30" i="1" s="1"/>
  <c r="H30" i="1"/>
  <c r="I30" i="1"/>
  <c r="F31" i="1"/>
  <c r="G31" i="1" s="1"/>
  <c r="H31" i="1"/>
  <c r="I31" i="1"/>
  <c r="D3" i="1"/>
  <c r="D4" i="1"/>
  <c r="E4" i="1" s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4" i="1"/>
  <c r="E14" i="1" s="1"/>
  <c r="D16" i="1"/>
  <c r="E16" i="1" s="1"/>
  <c r="D17" i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D26" i="1"/>
  <c r="E26" i="1" s="1"/>
  <c r="D27" i="1"/>
  <c r="D28" i="1"/>
  <c r="E28" i="1" s="1"/>
  <c r="D29" i="1"/>
  <c r="E29" i="1" s="1"/>
  <c r="D30" i="1"/>
  <c r="D31" i="1"/>
  <c r="E31" i="1" s="1"/>
  <c r="D2" i="1"/>
  <c r="E2" i="1" s="1"/>
  <c r="C30" i="1"/>
  <c r="C28" i="1"/>
  <c r="C27" i="1"/>
  <c r="E27" i="1" s="1"/>
  <c r="C25" i="1"/>
  <c r="E25" i="1" s="1"/>
  <c r="C24" i="1"/>
  <c r="C22" i="1"/>
  <c r="E22" i="1" s="1"/>
  <c r="C20" i="1"/>
  <c r="C18" i="1"/>
  <c r="E18" i="1" s="1"/>
  <c r="C17" i="1"/>
  <c r="E17" i="1" s="1"/>
  <c r="C12" i="1"/>
  <c r="E12" i="1" s="1"/>
  <c r="C10" i="1"/>
  <c r="C8" i="1"/>
  <c r="E8" i="1" s="1"/>
  <c r="C5" i="1"/>
  <c r="E5" i="1" s="1"/>
  <c r="C3" i="1"/>
  <c r="E3" i="1" s="1"/>
  <c r="C2" i="1"/>
  <c r="A26" i="1"/>
  <c r="A28" i="1"/>
  <c r="A4" i="1"/>
  <c r="A5" i="1"/>
  <c r="A6" i="1"/>
  <c r="A7" i="1"/>
  <c r="A8" i="1"/>
  <c r="A9" i="1"/>
  <c r="A10" i="1"/>
  <c r="A11" i="1"/>
  <c r="A12" i="1"/>
  <c r="A27" i="1"/>
  <c r="A29" i="1"/>
  <c r="A30" i="1"/>
  <c r="A31" i="1"/>
  <c r="A20" i="1"/>
  <c r="A21" i="1"/>
  <c r="A22" i="1"/>
  <c r="A23" i="1"/>
  <c r="A24" i="1"/>
  <c r="A25" i="1"/>
  <c r="A17" i="1"/>
  <c r="A18" i="1"/>
  <c r="A3" i="1"/>
  <c r="I2" i="2" l="1"/>
  <c r="I24" i="2"/>
  <c r="I3" i="2"/>
  <c r="I25" i="2"/>
  <c r="I22" i="2"/>
  <c r="G17" i="2"/>
  <c r="G27" i="2"/>
  <c r="G20" i="2"/>
  <c r="G18" i="2"/>
  <c r="G8" i="2"/>
  <c r="G28" i="2"/>
  <c r="G5" i="2"/>
  <c r="G12" i="2"/>
  <c r="G10" i="2"/>
  <c r="G22" i="2"/>
  <c r="E27" i="2"/>
  <c r="I27" i="2"/>
  <c r="E28" i="2"/>
  <c r="I28" i="2"/>
  <c r="G24" i="2"/>
  <c r="G25" i="2"/>
  <c r="G2" i="2"/>
  <c r="E5" i="2"/>
  <c r="I5" i="2"/>
  <c r="E12" i="2"/>
  <c r="I12" i="2"/>
  <c r="E17" i="2"/>
  <c r="I17" i="2"/>
  <c r="E18" i="2"/>
  <c r="I18" i="2"/>
  <c r="E24" i="2"/>
  <c r="E25" i="2"/>
  <c r="G3" i="2"/>
  <c r="E2" i="2"/>
  <c r="E3" i="2"/>
  <c r="E10" i="2"/>
  <c r="E22" i="2"/>
  <c r="E30" i="1"/>
</calcChain>
</file>

<file path=xl/sharedStrings.xml><?xml version="1.0" encoding="utf-8"?>
<sst xmlns="http://schemas.openxmlformats.org/spreadsheetml/2006/main" count="569" uniqueCount="90">
  <si>
    <t>C4</t>
  </si>
  <si>
    <t>begin</t>
  </si>
  <si>
    <t>end</t>
  </si>
  <si>
    <t>dt</t>
  </si>
  <si>
    <t>v</t>
  </si>
  <si>
    <t>dx</t>
  </si>
  <si>
    <t>C8</t>
  </si>
  <si>
    <t>A12</t>
  </si>
  <si>
    <t>A16</t>
  </si>
  <si>
    <t>C13</t>
  </si>
  <si>
    <t>E7</t>
  </si>
  <si>
    <t>D7</t>
  </si>
  <si>
    <t>D9</t>
  </si>
  <si>
    <t>E12</t>
  </si>
  <si>
    <t>D11</t>
  </si>
  <si>
    <t>C16</t>
  </si>
  <si>
    <t>C6</t>
  </si>
  <si>
    <t>B15</t>
  </si>
  <si>
    <t>A3</t>
  </si>
  <si>
    <t>C11</t>
  </si>
  <si>
    <t>D3</t>
  </si>
  <si>
    <t>E16</t>
  </si>
  <si>
    <t>E1</t>
  </si>
  <si>
    <t>C1</t>
  </si>
  <si>
    <t>B4</t>
  </si>
  <si>
    <t>C9</t>
  </si>
  <si>
    <t>B5</t>
  </si>
  <si>
    <t>E5</t>
  </si>
  <si>
    <t>D6</t>
  </si>
  <si>
    <t>E10</t>
  </si>
  <si>
    <t>E13</t>
  </si>
  <si>
    <t>D13</t>
  </si>
  <si>
    <t>B2</t>
  </si>
  <si>
    <t>D16</t>
  </si>
  <si>
    <t>D15</t>
  </si>
  <si>
    <t>B13</t>
  </si>
  <si>
    <t>D2</t>
  </si>
  <si>
    <t>E4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</si>
  <si>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</si>
  <si>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</si>
  <si>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</si>
  <si>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</si>
  <si>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</si>
  <si>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</si>
  <si>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</si>
  <si>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</si>
  <si>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</si>
  <si>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</si>
  <si>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A13</t>
  </si>
  <si>
    <t>A14</t>
  </si>
  <si>
    <t>A15</t>
  </si>
  <si>
    <t>B1</t>
  </si>
  <si>
    <t>B3</t>
  </si>
  <si>
    <t>B6</t>
  </si>
  <si>
    <t>B7</t>
  </si>
  <si>
    <t>B8</t>
  </si>
  <si>
    <t>B9</t>
  </si>
  <si>
    <t>B10</t>
  </si>
  <si>
    <t>B11</t>
  </si>
  <si>
    <t>B12</t>
  </si>
  <si>
    <t>B14</t>
  </si>
  <si>
    <t>B16</t>
  </si>
  <si>
    <t>C2</t>
  </si>
  <si>
    <t>C3</t>
  </si>
  <si>
    <t>C5</t>
  </si>
  <si>
    <t>C7</t>
  </si>
  <si>
    <t>C10</t>
  </si>
  <si>
    <t>C12</t>
  </si>
  <si>
    <t>C14</t>
  </si>
  <si>
    <t>C15</t>
  </si>
  <si>
    <t>D1</t>
  </si>
  <si>
    <t>D4</t>
  </si>
  <si>
    <t>D5</t>
  </si>
  <si>
    <t>D8</t>
  </si>
  <si>
    <t>D10</t>
  </si>
  <si>
    <t>D12</t>
  </si>
  <si>
    <t>D14</t>
  </si>
  <si>
    <t>E2</t>
  </si>
  <si>
    <t>E3</t>
  </si>
  <si>
    <t>E6</t>
  </si>
  <si>
    <t>E8</t>
  </si>
  <si>
    <t>E9</t>
  </si>
  <si>
    <t>E11</t>
  </si>
  <si>
    <t>E14</t>
  </si>
  <si>
    <t>E15</t>
  </si>
  <si>
    <t>v_avg</t>
  </si>
  <si>
    <t>v_adjusted</t>
  </si>
  <si>
    <t>stop 12</t>
  </si>
  <si>
    <t>stop 8</t>
  </si>
  <si>
    <t>stop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</si>
</sst>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workbookViewId="0">
      <selection activeCell="U6" sqref="U6"/>
    </sheetView>
  </sheetViews>
  <sheetFormatPr defaultRowHeight="14.4" x14ac:dyDescent="0.3"/>
  <sheetData>
    <row r="1" spans="1:21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  <c r="U1" t="s">
        <v>87</v>
      </c>
    </row>
    <row r="2" spans="1:21" x14ac:dyDescent="0.3">
      <c r="A2" t="s">
        <v>0</v>
      </c>
      <c r="B2" t="s">
        <v>6</v>
      </c>
      <c r="C2">
        <f>239+155+231</f>
        <v>625</v>
      </c>
      <c r="D2">
        <f>SUMIF(N$1:N$80, $B2, O$1:O$80)</f>
        <v>216</v>
      </c>
      <c r="E2">
        <f>$C2/D2*10</f>
        <v>28.935185185185187</v>
      </c>
      <c r="F2">
        <f t="shared" ref="F2:F12" si="0">SUMIF(P$1:P$80, $B2, Q$1:Q$80)</f>
        <v>712</v>
      </c>
      <c r="G2">
        <f t="shared" ref="G2" si="1">$C2/F2*10</f>
        <v>8.7780898876404496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27.038684283534469</v>
      </c>
      <c r="L2">
        <f>AVERAGE(E2,G2,I2)</f>
        <v>27.038684283534469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  <c r="U2">
        <v>81</v>
      </c>
    </row>
    <row r="3" spans="1:21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31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K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71</v>
      </c>
      <c r="P3" t="s">
        <v>18</v>
      </c>
      <c r="Q3">
        <v>71</v>
      </c>
      <c r="R3" t="s">
        <v>18</v>
      </c>
      <c r="S3">
        <v>71</v>
      </c>
    </row>
    <row r="4" spans="1:21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144</v>
      </c>
      <c r="E4">
        <f t="shared" si="5"/>
        <v>56.527777777777779</v>
      </c>
      <c r="F4">
        <f t="shared" si="0"/>
        <v>144</v>
      </c>
      <c r="G4">
        <f t="shared" si="5"/>
        <v>56.527777777777779</v>
      </c>
      <c r="H4">
        <f t="shared" si="2"/>
        <v>144</v>
      </c>
      <c r="I4">
        <f>$C4/H4*10</f>
        <v>56.527777777777779</v>
      </c>
      <c r="K4">
        <f t="shared" si="6"/>
        <v>56.527777777777779</v>
      </c>
      <c r="L4">
        <f t="shared" si="7"/>
        <v>56.527777777777779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</row>
    <row r="5" spans="1:21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146</v>
      </c>
      <c r="I5">
        <f t="shared" si="5"/>
        <v>47.80821917808219</v>
      </c>
      <c r="K5">
        <f t="shared" si="6"/>
        <v>47.80821917808219</v>
      </c>
      <c r="L5">
        <f t="shared" si="7"/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</row>
    <row r="6" spans="1:21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</row>
    <row r="7" spans="1:21" x14ac:dyDescent="0.3">
      <c r="A7" t="str">
        <f t="shared" si="8"/>
        <v>E7</v>
      </c>
      <c r="B7" t="s">
        <v>11</v>
      </c>
      <c r="C7">
        <v>376</v>
      </c>
      <c r="D7">
        <f t="shared" si="4"/>
        <v>73</v>
      </c>
      <c r="E7">
        <f t="shared" si="5"/>
        <v>51.506849315068493</v>
      </c>
      <c r="F7">
        <f t="shared" si="0"/>
        <v>73</v>
      </c>
      <c r="G7">
        <f t="shared" si="5"/>
        <v>51.506849315068493</v>
      </c>
      <c r="H7">
        <f t="shared" si="2"/>
        <v>73</v>
      </c>
      <c r="I7">
        <f t="shared" si="5"/>
        <v>51.506849315068493</v>
      </c>
      <c r="K7">
        <f t="shared" si="6"/>
        <v>51.506849315068486</v>
      </c>
      <c r="L7">
        <f t="shared" si="7"/>
        <v>51.506849315068486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</row>
    <row r="8" spans="1:21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182</v>
      </c>
      <c r="E8">
        <f t="shared" si="5"/>
        <v>42.857142857142854</v>
      </c>
      <c r="F8">
        <f t="shared" si="0"/>
        <v>146</v>
      </c>
      <c r="G8">
        <f t="shared" si="5"/>
        <v>53.424657534246577</v>
      </c>
      <c r="H8">
        <f t="shared" si="2"/>
        <v>146</v>
      </c>
      <c r="I8">
        <f t="shared" si="5"/>
        <v>53.424657534246577</v>
      </c>
      <c r="K8">
        <f t="shared" si="6"/>
        <v>49.902152641878672</v>
      </c>
      <c r="L8">
        <f t="shared" si="7"/>
        <v>49.902152641878672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</row>
    <row r="9" spans="1:21" x14ac:dyDescent="0.3">
      <c r="A9" t="str">
        <f t="shared" si="8"/>
        <v>D9</v>
      </c>
      <c r="B9" t="s">
        <v>13</v>
      </c>
      <c r="C9">
        <v>282</v>
      </c>
      <c r="D9">
        <f t="shared" si="4"/>
        <v>38</v>
      </c>
      <c r="E9">
        <f t="shared" si="5"/>
        <v>74.21052631578948</v>
      </c>
      <c r="F9">
        <f t="shared" si="0"/>
        <v>38</v>
      </c>
      <c r="G9">
        <f t="shared" si="5"/>
        <v>74.21052631578948</v>
      </c>
      <c r="H9">
        <f t="shared" si="2"/>
        <v>38</v>
      </c>
      <c r="I9">
        <f t="shared" si="5"/>
        <v>74.21052631578948</v>
      </c>
      <c r="K9">
        <f t="shared" si="6"/>
        <v>74.21052631578948</v>
      </c>
      <c r="L9">
        <f t="shared" si="7"/>
        <v>74.21052631578948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</row>
    <row r="10" spans="1:21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73</v>
      </c>
      <c r="E10">
        <f t="shared" si="5"/>
        <v>37.534246575342465</v>
      </c>
      <c r="F10">
        <f t="shared" si="0"/>
        <v>37</v>
      </c>
      <c r="G10">
        <f t="shared" si="5"/>
        <v>74.054054054054049</v>
      </c>
      <c r="H10">
        <f t="shared" si="2"/>
        <v>73</v>
      </c>
      <c r="I10">
        <f t="shared" si="5"/>
        <v>37.534246575342465</v>
      </c>
      <c r="K10">
        <f t="shared" si="6"/>
        <v>49.707515734912988</v>
      </c>
      <c r="L10">
        <f>AVERAGE(E10,I10)</f>
        <v>37.534246575342465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</row>
    <row r="11" spans="1:21" x14ac:dyDescent="0.3">
      <c r="A11" t="str">
        <f t="shared" si="8"/>
        <v>D11</v>
      </c>
      <c r="B11" t="s">
        <v>15</v>
      </c>
      <c r="C11">
        <v>404</v>
      </c>
      <c r="D11">
        <f t="shared" si="4"/>
        <v>72</v>
      </c>
      <c r="E11">
        <f t="shared" si="5"/>
        <v>56.111111111111107</v>
      </c>
      <c r="F11">
        <f t="shared" si="0"/>
        <v>72</v>
      </c>
      <c r="G11">
        <f t="shared" si="5"/>
        <v>56.111111111111107</v>
      </c>
      <c r="H11">
        <f t="shared" si="2"/>
        <v>72</v>
      </c>
      <c r="I11">
        <f t="shared" si="5"/>
        <v>56.111111111111107</v>
      </c>
      <c r="K11">
        <f t="shared" si="6"/>
        <v>56.111111111111107</v>
      </c>
      <c r="L11">
        <f t="shared" si="7"/>
        <v>56.111111111111107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</row>
    <row r="12" spans="1:21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35</v>
      </c>
      <c r="E12">
        <f t="shared" si="5"/>
        <v>85.714285714285708</v>
      </c>
      <c r="F12">
        <f t="shared" si="0"/>
        <v>71</v>
      </c>
      <c r="G12">
        <f t="shared" si="5"/>
        <v>42.25352112676056</v>
      </c>
      <c r="H12">
        <f t="shared" si="2"/>
        <v>35</v>
      </c>
      <c r="I12">
        <f t="shared" si="5"/>
        <v>85.714285714285708</v>
      </c>
      <c r="K12">
        <f t="shared" si="6"/>
        <v>71.227364185110659</v>
      </c>
      <c r="L12">
        <f>AVERAGE(E12,I12)</f>
        <v>85.714285714285708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</row>
    <row r="13" spans="1:21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</row>
    <row r="14" spans="1:21" x14ac:dyDescent="0.3">
      <c r="A14" t="s">
        <v>26</v>
      </c>
      <c r="B14" t="s">
        <v>20</v>
      </c>
      <c r="C14">
        <v>404</v>
      </c>
      <c r="D14">
        <f t="shared" si="4"/>
        <v>74</v>
      </c>
      <c r="E14">
        <f t="shared" si="5"/>
        <v>54.594594594594597</v>
      </c>
      <c r="F14">
        <f t="shared" ref="F14" si="9">SUMIF(P$1:P$80, $B14, Q$1:Q$80)</f>
        <v>74</v>
      </c>
      <c r="G14">
        <f t="shared" si="5"/>
        <v>54.594594594594597</v>
      </c>
      <c r="H14">
        <f t="shared" ref="H14" si="10">SUMIF(R$1:R$80, $B14, S$1:S$80)</f>
        <v>74</v>
      </c>
      <c r="I14">
        <f t="shared" si="5"/>
        <v>54.594594594594597</v>
      </c>
      <c r="K14">
        <f t="shared" si="6"/>
        <v>54.594594594594604</v>
      </c>
      <c r="L14">
        <f t="shared" si="7"/>
        <v>54.594594594594604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</row>
    <row r="15" spans="1:21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</row>
    <row r="16" spans="1:21" x14ac:dyDescent="0.3">
      <c r="A16" t="s">
        <v>34</v>
      </c>
      <c r="B16" t="s">
        <v>35</v>
      </c>
      <c r="C16">
        <v>201</v>
      </c>
      <c r="D16">
        <f t="shared" si="4"/>
        <v>35</v>
      </c>
      <c r="E16">
        <f t="shared" si="5"/>
        <v>57.428571428571431</v>
      </c>
      <c r="F16">
        <f t="shared" ref="F16:F31" si="11">SUMIF(P$1:P$80, $B16, Q$1:Q$80)</f>
        <v>35</v>
      </c>
      <c r="G16">
        <f t="shared" si="5"/>
        <v>57.428571428571431</v>
      </c>
      <c r="H16">
        <f t="shared" ref="H16:H31" si="12">SUMIF(R$1:R$80, $B16, S$1:S$80)</f>
        <v>35</v>
      </c>
      <c r="I16">
        <f t="shared" si="5"/>
        <v>57.428571428571431</v>
      </c>
      <c r="K16">
        <f t="shared" si="6"/>
        <v>57.428571428571423</v>
      </c>
      <c r="L16">
        <f t="shared" si="7"/>
        <v>57.428571428571423</v>
      </c>
      <c r="N16" t="s">
        <v>8</v>
      </c>
      <c r="O16">
        <v>144</v>
      </c>
      <c r="P16" t="s">
        <v>8</v>
      </c>
      <c r="Q16">
        <v>144</v>
      </c>
      <c r="R16" t="s">
        <v>8</v>
      </c>
      <c r="S16">
        <v>144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70</v>
      </c>
      <c r="P18" t="s">
        <v>32</v>
      </c>
      <c r="Q18">
        <v>70</v>
      </c>
      <c r="R18" t="s">
        <v>32</v>
      </c>
      <c r="S18">
        <v>70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36</v>
      </c>
      <c r="E19">
        <f t="shared" si="5"/>
        <v>78.333333333333329</v>
      </c>
      <c r="F19">
        <f t="shared" si="11"/>
        <v>36</v>
      </c>
      <c r="G19">
        <f t="shared" si="5"/>
        <v>78.333333333333329</v>
      </c>
      <c r="H19">
        <f t="shared" si="12"/>
        <v>36</v>
      </c>
      <c r="I19">
        <f t="shared" si="5"/>
        <v>78.333333333333329</v>
      </c>
      <c r="K19">
        <f t="shared" si="6"/>
        <v>78.333333333333329</v>
      </c>
      <c r="L19">
        <f t="shared" si="7"/>
        <v>78.333333333333329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 t="shared" ref="A20:A31" si="13">B19</f>
        <v>D6</v>
      </c>
      <c r="B20" t="s">
        <v>29</v>
      </c>
      <c r="C20">
        <f>229+155+239</f>
        <v>623</v>
      </c>
      <c r="D20">
        <f t="shared" si="4"/>
        <v>111</v>
      </c>
      <c r="E20">
        <f t="shared" si="5"/>
        <v>56.126126126126124</v>
      </c>
      <c r="F20">
        <f t="shared" si="11"/>
        <v>111</v>
      </c>
      <c r="G20">
        <f t="shared" si="5"/>
        <v>56.126126126126124</v>
      </c>
      <c r="H20">
        <f t="shared" si="12"/>
        <v>111</v>
      </c>
      <c r="I20">
        <f t="shared" si="5"/>
        <v>56.126126126126124</v>
      </c>
      <c r="K20">
        <f t="shared" si="6"/>
        <v>56.126126126126131</v>
      </c>
      <c r="L20">
        <f t="shared" si="7"/>
        <v>56.126126126126131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 t="shared" si="13"/>
        <v>E10</v>
      </c>
      <c r="B21" t="s">
        <v>30</v>
      </c>
      <c r="C21">
        <v>282</v>
      </c>
      <c r="D21">
        <f t="shared" si="4"/>
        <v>74</v>
      </c>
      <c r="E21">
        <f t="shared" si="5"/>
        <v>38.108108108108112</v>
      </c>
      <c r="F21">
        <f t="shared" si="11"/>
        <v>74</v>
      </c>
      <c r="G21">
        <f t="shared" si="5"/>
        <v>38.108108108108112</v>
      </c>
      <c r="H21">
        <f t="shared" si="12"/>
        <v>38</v>
      </c>
      <c r="I21">
        <f t="shared" si="5"/>
        <v>74.21052631578948</v>
      </c>
      <c r="K21">
        <f t="shared" si="6"/>
        <v>50.142247510668568</v>
      </c>
      <c r="L21">
        <f>AVERAGE(E21,G21)</f>
        <v>38.108108108108112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70</v>
      </c>
    </row>
    <row r="22" spans="1:19" x14ac:dyDescent="0.3">
      <c r="A22" t="str">
        <f t="shared" si="13"/>
        <v>E13</v>
      </c>
      <c r="B22" t="s">
        <v>31</v>
      </c>
      <c r="C22">
        <f>43+239</f>
        <v>282</v>
      </c>
      <c r="D22">
        <f t="shared" si="4"/>
        <v>37</v>
      </c>
      <c r="E22">
        <f t="shared" si="5"/>
        <v>76.216216216216225</v>
      </c>
      <c r="F22">
        <f t="shared" si="11"/>
        <v>37</v>
      </c>
      <c r="G22">
        <f t="shared" si="5"/>
        <v>76.216216216216225</v>
      </c>
      <c r="H22">
        <f t="shared" si="12"/>
        <v>73</v>
      </c>
      <c r="I22">
        <f t="shared" si="5"/>
        <v>38.630136986301366</v>
      </c>
      <c r="K22">
        <f t="shared" si="6"/>
        <v>63.687523139577934</v>
      </c>
      <c r="L22">
        <f>AVERAGE(E22,G22)</f>
        <v>76.216216216216225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 t="shared" si="13"/>
        <v>D13</v>
      </c>
      <c r="B23" t="s">
        <v>32</v>
      </c>
      <c r="C23">
        <v>404</v>
      </c>
      <c r="D23">
        <f t="shared" si="4"/>
        <v>70</v>
      </c>
      <c r="E23">
        <f t="shared" si="5"/>
        <v>57.714285714285715</v>
      </c>
      <c r="F23">
        <f t="shared" si="11"/>
        <v>70</v>
      </c>
      <c r="G23">
        <f t="shared" si="5"/>
        <v>57.714285714285715</v>
      </c>
      <c r="H23">
        <f t="shared" si="12"/>
        <v>70</v>
      </c>
      <c r="I23">
        <f t="shared" si="5"/>
        <v>57.714285714285715</v>
      </c>
      <c r="K23">
        <f t="shared" si="6"/>
        <v>57.714285714285715</v>
      </c>
      <c r="L23">
        <f t="shared" si="7"/>
        <v>57.714285714285715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 t="shared" si="13"/>
        <v>B2</v>
      </c>
      <c r="B24" t="s">
        <v>25</v>
      </c>
      <c r="C24">
        <f>231+128</f>
        <v>359</v>
      </c>
      <c r="D24">
        <f t="shared" si="4"/>
        <v>74</v>
      </c>
      <c r="E24">
        <f t="shared" si="5"/>
        <v>48.513513513513516</v>
      </c>
      <c r="F24">
        <f t="shared" si="11"/>
        <v>74</v>
      </c>
      <c r="G24">
        <f t="shared" si="5"/>
        <v>48.513513513513516</v>
      </c>
      <c r="H24">
        <f t="shared" si="12"/>
        <v>38</v>
      </c>
      <c r="I24">
        <f t="shared" si="5"/>
        <v>94.473684210526315</v>
      </c>
      <c r="K24">
        <f t="shared" si="6"/>
        <v>63.83357041251778</v>
      </c>
      <c r="L24">
        <f>AVERAGE(E24,G24)</f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 t="shared" si="13"/>
        <v>C9</v>
      </c>
      <c r="B25" t="s">
        <v>17</v>
      </c>
      <c r="C25">
        <f>326+50</f>
        <v>376</v>
      </c>
      <c r="D25">
        <f t="shared" si="4"/>
        <v>72</v>
      </c>
      <c r="E25">
        <f t="shared" si="5"/>
        <v>52.222222222222221</v>
      </c>
      <c r="F25">
        <f t="shared" si="11"/>
        <v>72</v>
      </c>
      <c r="G25">
        <f t="shared" si="5"/>
        <v>52.222222222222221</v>
      </c>
      <c r="H25">
        <f t="shared" si="12"/>
        <v>72</v>
      </c>
      <c r="I25">
        <f t="shared" si="5"/>
        <v>52.222222222222221</v>
      </c>
      <c r="K25">
        <f t="shared" si="6"/>
        <v>52.222222222222221</v>
      </c>
      <c r="L25">
        <f t="shared" si="7"/>
        <v>52.222222222222221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 t="shared" si="13"/>
        <v>B15</v>
      </c>
      <c r="B26" t="s">
        <v>18</v>
      </c>
      <c r="C26">
        <v>437</v>
      </c>
      <c r="D26">
        <f t="shared" si="4"/>
        <v>71</v>
      </c>
      <c r="E26">
        <f t="shared" si="5"/>
        <v>61.549295774647888</v>
      </c>
      <c r="F26">
        <f t="shared" si="11"/>
        <v>71</v>
      </c>
      <c r="G26">
        <f t="shared" si="5"/>
        <v>61.549295774647888</v>
      </c>
      <c r="H26">
        <f t="shared" si="12"/>
        <v>71</v>
      </c>
      <c r="I26">
        <f t="shared" si="5"/>
        <v>61.549295774647888</v>
      </c>
      <c r="K26">
        <f t="shared" si="6"/>
        <v>61.549295774647895</v>
      </c>
      <c r="L26">
        <f t="shared" si="7"/>
        <v>61.549295774647895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 t="shared" si="13"/>
        <v>A3</v>
      </c>
      <c r="B27" t="s">
        <v>19</v>
      </c>
      <c r="C27">
        <f>43+333</f>
        <v>376</v>
      </c>
      <c r="D27">
        <f t="shared" si="4"/>
        <v>74</v>
      </c>
      <c r="E27">
        <f t="shared" si="5"/>
        <v>50.810810810810807</v>
      </c>
      <c r="F27">
        <f t="shared" si="11"/>
        <v>74</v>
      </c>
      <c r="G27">
        <f t="shared" si="5"/>
        <v>50.810810810810807</v>
      </c>
      <c r="H27">
        <f t="shared" si="12"/>
        <v>74</v>
      </c>
      <c r="I27">
        <f t="shared" si="5"/>
        <v>50.810810810810807</v>
      </c>
      <c r="K27">
        <f t="shared" si="6"/>
        <v>50.810810810810807</v>
      </c>
      <c r="L27">
        <f t="shared" si="7"/>
        <v>50.810810810810807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 t="shared" si="13"/>
        <v>C11</v>
      </c>
      <c r="B28" t="s">
        <v>21</v>
      </c>
      <c r="C28">
        <f>120+246</f>
        <v>366</v>
      </c>
      <c r="D28">
        <f t="shared" si="4"/>
        <v>74</v>
      </c>
      <c r="E28">
        <f t="shared" si="5"/>
        <v>49.459459459459453</v>
      </c>
      <c r="F28">
        <f t="shared" si="11"/>
        <v>38</v>
      </c>
      <c r="G28">
        <f t="shared" si="5"/>
        <v>96.31578947368422</v>
      </c>
      <c r="H28">
        <f t="shared" si="12"/>
        <v>74</v>
      </c>
      <c r="I28">
        <f t="shared" si="5"/>
        <v>49.459459459459453</v>
      </c>
      <c r="K28">
        <f t="shared" si="6"/>
        <v>65.078236130867708</v>
      </c>
      <c r="L28">
        <f>AVERAGE(E28,I28)</f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 t="shared" si="13"/>
        <v>E16</v>
      </c>
      <c r="B29" t="s">
        <v>22</v>
      </c>
      <c r="C29">
        <v>201</v>
      </c>
      <c r="D29">
        <f t="shared" si="4"/>
        <v>37</v>
      </c>
      <c r="E29">
        <f t="shared" si="5"/>
        <v>54.324324324324323</v>
      </c>
      <c r="F29">
        <f t="shared" si="11"/>
        <v>37</v>
      </c>
      <c r="G29">
        <f t="shared" si="5"/>
        <v>54.324324324324323</v>
      </c>
      <c r="H29">
        <f t="shared" si="12"/>
        <v>37</v>
      </c>
      <c r="I29">
        <f t="shared" si="5"/>
        <v>54.324324324324323</v>
      </c>
      <c r="K29">
        <f t="shared" si="6"/>
        <v>54.324324324324323</v>
      </c>
      <c r="L29">
        <f t="shared" si="7"/>
        <v>54.324324324324323</v>
      </c>
      <c r="N29" t="s">
        <v>35</v>
      </c>
      <c r="O29">
        <v>35</v>
      </c>
      <c r="P29" t="s">
        <v>35</v>
      </c>
      <c r="Q29">
        <v>35</v>
      </c>
      <c r="R29" t="s">
        <v>35</v>
      </c>
      <c r="S29">
        <v>35</v>
      </c>
    </row>
    <row r="30" spans="1:19" x14ac:dyDescent="0.3">
      <c r="A30" t="str">
        <f t="shared" si="13"/>
        <v>E1</v>
      </c>
      <c r="B30" t="s">
        <v>23</v>
      </c>
      <c r="C30">
        <f>239+246</f>
        <v>485</v>
      </c>
      <c r="D30">
        <f t="shared" si="4"/>
        <v>72</v>
      </c>
      <c r="E30">
        <f t="shared" si="5"/>
        <v>67.361111111111114</v>
      </c>
      <c r="F30">
        <f t="shared" si="11"/>
        <v>108</v>
      </c>
      <c r="G30">
        <f t="shared" si="5"/>
        <v>44.907407407407405</v>
      </c>
      <c r="H30">
        <f t="shared" si="12"/>
        <v>72</v>
      </c>
      <c r="I30">
        <f t="shared" si="5"/>
        <v>67.361111111111114</v>
      </c>
      <c r="K30">
        <f t="shared" si="6"/>
        <v>59.876543209876537</v>
      </c>
      <c r="L30">
        <f t="shared" si="7"/>
        <v>59.876543209876537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 t="shared" si="13"/>
        <v>C1</v>
      </c>
      <c r="B31" t="s">
        <v>24</v>
      </c>
      <c r="C31">
        <v>201</v>
      </c>
      <c r="D31">
        <f t="shared" si="4"/>
        <v>35</v>
      </c>
      <c r="E31">
        <f t="shared" si="5"/>
        <v>57.428571428571431</v>
      </c>
      <c r="F31">
        <f t="shared" si="11"/>
        <v>35</v>
      </c>
      <c r="G31">
        <f t="shared" si="5"/>
        <v>57.428571428571431</v>
      </c>
      <c r="H31">
        <f t="shared" si="12"/>
        <v>35</v>
      </c>
      <c r="I31">
        <f t="shared" si="5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72</v>
      </c>
      <c r="P31" t="s">
        <v>17</v>
      </c>
      <c r="Q31">
        <v>72</v>
      </c>
      <c r="R31" t="s">
        <v>17</v>
      </c>
      <c r="S31">
        <v>72</v>
      </c>
    </row>
    <row r="32" spans="1:19" x14ac:dyDescent="0.3"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72</v>
      </c>
      <c r="P33" t="s">
        <v>23</v>
      </c>
      <c r="Q33">
        <v>108</v>
      </c>
      <c r="R33" t="s">
        <v>23</v>
      </c>
      <c r="S33">
        <v>72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2153</v>
      </c>
      <c r="P36" t="s">
        <v>0</v>
      </c>
      <c r="Q36">
        <v>2</v>
      </c>
      <c r="R36" t="s">
        <v>0</v>
      </c>
      <c r="S36">
        <v>2794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35</v>
      </c>
      <c r="P38" t="s">
        <v>16</v>
      </c>
      <c r="Q38">
        <v>71</v>
      </c>
      <c r="R38" t="s">
        <v>16</v>
      </c>
      <c r="S38">
        <v>35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216</v>
      </c>
      <c r="P40" t="s">
        <v>6</v>
      </c>
      <c r="Q40">
        <v>712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38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74</v>
      </c>
      <c r="P43" t="s">
        <v>19</v>
      </c>
      <c r="Q43">
        <v>74</v>
      </c>
      <c r="R43" t="s">
        <v>19</v>
      </c>
      <c r="S43">
        <v>74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146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72</v>
      </c>
      <c r="P48" t="s">
        <v>15</v>
      </c>
      <c r="Q48">
        <v>72</v>
      </c>
      <c r="R48" t="s">
        <v>15</v>
      </c>
      <c r="S48">
        <v>72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74</v>
      </c>
      <c r="P51" t="s">
        <v>20</v>
      </c>
      <c r="Q51">
        <v>74</v>
      </c>
      <c r="R51" t="s">
        <v>20</v>
      </c>
      <c r="S51">
        <v>74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36</v>
      </c>
      <c r="P54" t="s">
        <v>28</v>
      </c>
      <c r="Q54">
        <v>36</v>
      </c>
      <c r="R54" t="s">
        <v>28</v>
      </c>
      <c r="S54">
        <v>36</v>
      </c>
    </row>
    <row r="55" spans="14:19" x14ac:dyDescent="0.3">
      <c r="N55" t="s">
        <v>11</v>
      </c>
      <c r="O55">
        <v>73</v>
      </c>
      <c r="P55" t="s">
        <v>11</v>
      </c>
      <c r="Q55">
        <v>73</v>
      </c>
      <c r="R55" t="s">
        <v>11</v>
      </c>
      <c r="S55">
        <v>73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182</v>
      </c>
      <c r="P57" t="s">
        <v>12</v>
      </c>
      <c r="Q57">
        <v>146</v>
      </c>
      <c r="R57" t="s">
        <v>12</v>
      </c>
      <c r="S57">
        <v>146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73</v>
      </c>
      <c r="P59" t="s">
        <v>14</v>
      </c>
      <c r="Q59">
        <v>37</v>
      </c>
      <c r="R59" t="s">
        <v>14</v>
      </c>
      <c r="S59">
        <v>73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37</v>
      </c>
      <c r="P61" t="s">
        <v>31</v>
      </c>
      <c r="Q61">
        <v>37</v>
      </c>
      <c r="R61" t="s">
        <v>31</v>
      </c>
      <c r="S61">
        <v>73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73</v>
      </c>
      <c r="P63" t="s">
        <v>34</v>
      </c>
      <c r="Q63">
        <v>73</v>
      </c>
      <c r="R63" t="s">
        <v>34</v>
      </c>
      <c r="S63">
        <v>73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37</v>
      </c>
      <c r="P65" t="s">
        <v>22</v>
      </c>
      <c r="Q65">
        <v>37</v>
      </c>
      <c r="R65" t="s">
        <v>22</v>
      </c>
      <c r="S65">
        <v>37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3</v>
      </c>
      <c r="P68" t="s">
        <v>37</v>
      </c>
      <c r="Q68">
        <v>3</v>
      </c>
      <c r="R68" t="s">
        <v>37</v>
      </c>
      <c r="S68">
        <v>3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111</v>
      </c>
      <c r="P74" t="s">
        <v>29</v>
      </c>
      <c r="Q74">
        <v>111</v>
      </c>
      <c r="R74" t="s">
        <v>29</v>
      </c>
      <c r="S74">
        <v>111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38</v>
      </c>
      <c r="P76" t="s">
        <v>13</v>
      </c>
      <c r="Q76">
        <v>38</v>
      </c>
      <c r="R76" t="s">
        <v>13</v>
      </c>
      <c r="S76">
        <v>38</v>
      </c>
    </row>
    <row r="77" spans="14:19" x14ac:dyDescent="0.3">
      <c r="N77" t="s">
        <v>30</v>
      </c>
      <c r="O77">
        <v>74</v>
      </c>
      <c r="P77" t="s">
        <v>30</v>
      </c>
      <c r="Q77">
        <v>74</v>
      </c>
      <c r="R77" t="s">
        <v>30</v>
      </c>
      <c r="S77">
        <v>38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84</v>
      </c>
      <c r="Q79">
        <v>0</v>
      </c>
      <c r="R79" t="s">
        <v>84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38</v>
      </c>
      <c r="R80" t="s">
        <v>21</v>
      </c>
      <c r="S80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W7" sqref="W7"/>
    </sheetView>
  </sheetViews>
  <sheetFormatPr defaultRowHeight="14.4" x14ac:dyDescent="0.3"/>
  <sheetData>
    <row r="1" spans="1:23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  <c r="U1" t="s">
        <v>87</v>
      </c>
      <c r="V1" t="s">
        <v>88</v>
      </c>
      <c r="W1" t="s">
        <v>89</v>
      </c>
    </row>
    <row r="2" spans="1:23" x14ac:dyDescent="0.3">
      <c r="A2" t="s">
        <v>0</v>
      </c>
      <c r="B2" t="s">
        <v>6</v>
      </c>
      <c r="C2">
        <f>239+155+231</f>
        <v>625</v>
      </c>
      <c r="D2">
        <f>SUMIF(N$1:N$80, $B2, O$1:O$80)</f>
        <v>180</v>
      </c>
      <c r="E2">
        <f>$C2/D2*10</f>
        <v>34.722222222222221</v>
      </c>
      <c r="F2">
        <f t="shared" ref="F2:F12" si="0">SUMIF(P$1:P$80, $B2, Q$1:Q$80)</f>
        <v>108</v>
      </c>
      <c r="G2">
        <f t="shared" ref="G2" si="1">$C2/F2*10</f>
        <v>57.870370370370374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45.331790123456791</v>
      </c>
      <c r="L2">
        <f>AVERAGE(E2,G2,I2)</f>
        <v>45.331790123456791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  <c r="U2">
        <v>90</v>
      </c>
      <c r="V2">
        <v>58</v>
      </c>
      <c r="W2">
        <v>73</v>
      </c>
    </row>
    <row r="3" spans="1:23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18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K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106</v>
      </c>
      <c r="P3" t="s">
        <v>18</v>
      </c>
      <c r="Q3">
        <v>70</v>
      </c>
      <c r="R3" t="s">
        <v>18</v>
      </c>
      <c r="S3">
        <v>70</v>
      </c>
      <c r="U3">
        <v>91</v>
      </c>
      <c r="V3">
        <v>61</v>
      </c>
      <c r="W3">
        <v>71</v>
      </c>
    </row>
    <row r="4" spans="1:23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180</v>
      </c>
      <c r="E4">
        <f t="shared" si="5"/>
        <v>45.222222222222221</v>
      </c>
      <c r="F4">
        <f t="shared" si="0"/>
        <v>180</v>
      </c>
      <c r="G4">
        <f t="shared" si="5"/>
        <v>45.222222222222221</v>
      </c>
      <c r="H4">
        <f t="shared" si="2"/>
        <v>180</v>
      </c>
      <c r="I4">
        <f>$C4/H4*10</f>
        <v>45.222222222222221</v>
      </c>
      <c r="K4">
        <f t="shared" si="6"/>
        <v>45.222222222222221</v>
      </c>
      <c r="L4">
        <f t="shared" si="7"/>
        <v>45.222222222222221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  <c r="U4">
        <v>85</v>
      </c>
      <c r="V4">
        <v>60</v>
      </c>
      <c r="W4">
        <v>73</v>
      </c>
    </row>
    <row r="5" spans="1:23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110</v>
      </c>
      <c r="I5">
        <f t="shared" si="5"/>
        <v>63.454545454545453</v>
      </c>
      <c r="K5">
        <f t="shared" si="6"/>
        <v>53.023661270236609</v>
      </c>
      <c r="L5">
        <f>AVERAGE(E5,G5)</f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  <c r="U5">
        <v>89</v>
      </c>
      <c r="V5">
        <v>59</v>
      </c>
      <c r="W5">
        <v>72</v>
      </c>
    </row>
    <row r="6" spans="1:23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  <c r="U6">
        <v>90</v>
      </c>
      <c r="V6">
        <v>58</v>
      </c>
      <c r="W6">
        <v>70</v>
      </c>
    </row>
    <row r="7" spans="1:23" x14ac:dyDescent="0.3">
      <c r="A7" t="str">
        <f t="shared" si="8"/>
        <v>E7</v>
      </c>
      <c r="B7" t="s">
        <v>11</v>
      </c>
      <c r="C7">
        <v>376</v>
      </c>
      <c r="D7">
        <f t="shared" si="4"/>
        <v>71</v>
      </c>
      <c r="E7">
        <f t="shared" si="5"/>
        <v>52.95774647887324</v>
      </c>
      <c r="F7">
        <f t="shared" si="0"/>
        <v>71</v>
      </c>
      <c r="G7">
        <f t="shared" si="5"/>
        <v>52.95774647887324</v>
      </c>
      <c r="H7">
        <f t="shared" si="2"/>
        <v>71</v>
      </c>
      <c r="I7">
        <f t="shared" si="5"/>
        <v>52.95774647887324</v>
      </c>
      <c r="K7">
        <f t="shared" si="6"/>
        <v>52.95774647887324</v>
      </c>
      <c r="L7">
        <f t="shared" si="7"/>
        <v>52.95774647887324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  <c r="U7">
        <v>90</v>
      </c>
    </row>
    <row r="8" spans="1:23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181</v>
      </c>
      <c r="E8">
        <f t="shared" si="5"/>
        <v>43.093922651933703</v>
      </c>
      <c r="F8">
        <f t="shared" si="0"/>
        <v>145</v>
      </c>
      <c r="G8">
        <f t="shared" si="5"/>
        <v>53.793103448275865</v>
      </c>
      <c r="H8">
        <f t="shared" si="2"/>
        <v>145</v>
      </c>
      <c r="I8">
        <f t="shared" si="5"/>
        <v>53.793103448275865</v>
      </c>
      <c r="K8">
        <f t="shared" si="6"/>
        <v>50.226709849495144</v>
      </c>
      <c r="L8">
        <f t="shared" si="7"/>
        <v>50.226709849495144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  <c r="U8">
        <v>89</v>
      </c>
    </row>
    <row r="9" spans="1:23" x14ac:dyDescent="0.3">
      <c r="A9" t="str">
        <f t="shared" si="8"/>
        <v>D9</v>
      </c>
      <c r="B9" t="s">
        <v>13</v>
      </c>
      <c r="C9">
        <v>282</v>
      </c>
      <c r="D9">
        <f t="shared" si="4"/>
        <v>37</v>
      </c>
      <c r="E9">
        <f t="shared" si="5"/>
        <v>76.216216216216225</v>
      </c>
      <c r="F9">
        <f t="shared" si="0"/>
        <v>73</v>
      </c>
      <c r="G9">
        <f t="shared" si="5"/>
        <v>38.630136986301366</v>
      </c>
      <c r="H9">
        <f t="shared" si="2"/>
        <v>73</v>
      </c>
      <c r="I9">
        <f t="shared" si="5"/>
        <v>38.630136986301366</v>
      </c>
      <c r="K9">
        <f t="shared" si="6"/>
        <v>51.15883006293965</v>
      </c>
      <c r="L9">
        <f>AVERAGE(G9,I9)</f>
        <v>38.630136986301366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  <c r="U9">
        <v>88</v>
      </c>
    </row>
    <row r="10" spans="1:23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71</v>
      </c>
      <c r="E10">
        <f t="shared" si="5"/>
        <v>38.591549295774648</v>
      </c>
      <c r="F10">
        <f t="shared" si="0"/>
        <v>35</v>
      </c>
      <c r="G10">
        <f t="shared" si="5"/>
        <v>78.285714285714278</v>
      </c>
      <c r="H10">
        <f t="shared" si="2"/>
        <v>35</v>
      </c>
      <c r="I10">
        <f t="shared" si="5"/>
        <v>78.285714285714278</v>
      </c>
      <c r="K10">
        <f t="shared" si="6"/>
        <v>65.054325955734399</v>
      </c>
      <c r="L10">
        <f t="shared" si="7"/>
        <v>65.054325955734399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  <c r="U10">
        <v>85</v>
      </c>
    </row>
    <row r="11" spans="1:23" x14ac:dyDescent="0.3">
      <c r="A11" t="str">
        <f t="shared" si="8"/>
        <v>D11</v>
      </c>
      <c r="B11" t="s">
        <v>15</v>
      </c>
      <c r="C11">
        <v>404</v>
      </c>
      <c r="D11">
        <f t="shared" si="4"/>
        <v>71</v>
      </c>
      <c r="E11">
        <f t="shared" si="5"/>
        <v>56.901408450704231</v>
      </c>
      <c r="F11">
        <f t="shared" si="0"/>
        <v>71</v>
      </c>
      <c r="G11">
        <f t="shared" si="5"/>
        <v>56.901408450704231</v>
      </c>
      <c r="H11">
        <f t="shared" si="2"/>
        <v>71</v>
      </c>
      <c r="I11">
        <f t="shared" si="5"/>
        <v>56.901408450704231</v>
      </c>
      <c r="K11">
        <f t="shared" si="6"/>
        <v>56.901408450704231</v>
      </c>
      <c r="L11">
        <f t="shared" si="7"/>
        <v>56.901408450704231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  <c r="U11">
        <v>87</v>
      </c>
    </row>
    <row r="12" spans="1:23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71</v>
      </c>
      <c r="E12">
        <f t="shared" si="5"/>
        <v>42.25352112676056</v>
      </c>
      <c r="F12">
        <f t="shared" si="0"/>
        <v>71</v>
      </c>
      <c r="G12">
        <f t="shared" si="5"/>
        <v>42.25352112676056</v>
      </c>
      <c r="H12">
        <f t="shared" si="2"/>
        <v>71</v>
      </c>
      <c r="I12">
        <f t="shared" si="5"/>
        <v>42.25352112676056</v>
      </c>
      <c r="K12">
        <f t="shared" si="6"/>
        <v>42.25352112676056</v>
      </c>
      <c r="L12">
        <f t="shared" si="7"/>
        <v>42.25352112676056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  <c r="U12">
        <v>87</v>
      </c>
    </row>
    <row r="13" spans="1:23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  <c r="U13">
        <v>88</v>
      </c>
    </row>
    <row r="14" spans="1:23" x14ac:dyDescent="0.3">
      <c r="A14" t="s">
        <v>26</v>
      </c>
      <c r="B14" t="s">
        <v>20</v>
      </c>
      <c r="C14">
        <v>404</v>
      </c>
      <c r="D14">
        <f t="shared" si="4"/>
        <v>110</v>
      </c>
      <c r="E14">
        <f t="shared" si="5"/>
        <v>36.727272727272727</v>
      </c>
      <c r="F14">
        <f t="shared" ref="F14" si="9">SUMIF(P$1:P$80, $B14, Q$1:Q$80)</f>
        <v>74</v>
      </c>
      <c r="G14">
        <f t="shared" si="5"/>
        <v>54.594594594594597</v>
      </c>
      <c r="H14">
        <f t="shared" ref="H14" si="10">SUMIF(R$1:R$80, $B14, S$1:S$80)</f>
        <v>110</v>
      </c>
      <c r="I14">
        <f t="shared" si="5"/>
        <v>36.727272727272727</v>
      </c>
      <c r="K14">
        <f t="shared" si="6"/>
        <v>42.683046683046683</v>
      </c>
      <c r="L14">
        <f t="shared" si="7"/>
        <v>42.683046683046683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  <c r="U14">
        <v>89</v>
      </c>
    </row>
    <row r="15" spans="1:23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  <c r="U15">
        <v>89</v>
      </c>
    </row>
    <row r="16" spans="1:23" x14ac:dyDescent="0.3">
      <c r="A16" t="s">
        <v>34</v>
      </c>
      <c r="B16" t="s">
        <v>35</v>
      </c>
      <c r="C16">
        <v>201</v>
      </c>
      <c r="D16">
        <f t="shared" si="4"/>
        <v>34</v>
      </c>
      <c r="E16">
        <f t="shared" si="5"/>
        <v>59.117647058823536</v>
      </c>
      <c r="F16">
        <f t="shared" ref="F16:F31" si="11">SUMIF(P$1:P$80, $B16, Q$1:Q$80)</f>
        <v>70</v>
      </c>
      <c r="G16">
        <f t="shared" si="5"/>
        <v>28.714285714285715</v>
      </c>
      <c r="H16">
        <f t="shared" ref="H16:H31" si="12">SUMIF(R$1:R$80, $B16, S$1:S$80)</f>
        <v>34</v>
      </c>
      <c r="I16">
        <f t="shared" si="5"/>
        <v>59.117647058823536</v>
      </c>
      <c r="K16">
        <f t="shared" si="6"/>
        <v>48.983193277310932</v>
      </c>
      <c r="L16">
        <f>AVERAGE(E16,I16)</f>
        <v>59.117647058823536</v>
      </c>
      <c r="N16" t="s">
        <v>8</v>
      </c>
      <c r="O16">
        <v>180</v>
      </c>
      <c r="P16" t="s">
        <v>8</v>
      </c>
      <c r="Q16">
        <v>180</v>
      </c>
      <c r="R16" t="s">
        <v>8</v>
      </c>
      <c r="S16">
        <v>180</v>
      </c>
      <c r="U16">
        <v>87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69</v>
      </c>
      <c r="P18" t="s">
        <v>32</v>
      </c>
      <c r="Q18">
        <v>69</v>
      </c>
      <c r="R18" t="s">
        <v>32</v>
      </c>
      <c r="S18">
        <v>69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71</v>
      </c>
      <c r="E19">
        <f t="shared" ref="E19:I31" si="13">$C19/D19*10</f>
        <v>39.718309859154928</v>
      </c>
      <c r="F19">
        <f t="shared" si="11"/>
        <v>35</v>
      </c>
      <c r="G19">
        <f t="shared" si="13"/>
        <v>80.571428571428569</v>
      </c>
      <c r="H19">
        <f t="shared" si="12"/>
        <v>35</v>
      </c>
      <c r="I19">
        <f t="shared" si="13"/>
        <v>80.571428571428569</v>
      </c>
      <c r="K19">
        <f t="shared" si="6"/>
        <v>66.953722334004013</v>
      </c>
      <c r="L19">
        <f t="shared" si="7"/>
        <v>66.953722334004013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 t="shared" ref="A20:A31" si="14">B19</f>
        <v>D6</v>
      </c>
      <c r="B20" t="s">
        <v>29</v>
      </c>
      <c r="C20">
        <f>229+155+239</f>
        <v>623</v>
      </c>
      <c r="D20">
        <f t="shared" si="4"/>
        <v>110</v>
      </c>
      <c r="E20">
        <f t="shared" si="13"/>
        <v>56.63636363636364</v>
      </c>
      <c r="F20">
        <f t="shared" si="11"/>
        <v>110</v>
      </c>
      <c r="G20">
        <f t="shared" si="13"/>
        <v>56.63636363636364</v>
      </c>
      <c r="H20">
        <f t="shared" si="12"/>
        <v>146</v>
      </c>
      <c r="I20">
        <f t="shared" si="13"/>
        <v>42.671232876712331</v>
      </c>
      <c r="K20">
        <f t="shared" si="6"/>
        <v>51.981320049813206</v>
      </c>
      <c r="L20">
        <f t="shared" si="7"/>
        <v>51.981320049813206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 t="shared" si="14"/>
        <v>E10</v>
      </c>
      <c r="B21" t="s">
        <v>30</v>
      </c>
      <c r="C21">
        <v>282</v>
      </c>
      <c r="D21">
        <f t="shared" si="4"/>
        <v>72</v>
      </c>
      <c r="E21">
        <f t="shared" si="13"/>
        <v>39.166666666666664</v>
      </c>
      <c r="F21">
        <f t="shared" si="11"/>
        <v>72</v>
      </c>
      <c r="G21">
        <f t="shared" si="13"/>
        <v>39.166666666666664</v>
      </c>
      <c r="H21">
        <f t="shared" si="12"/>
        <v>36</v>
      </c>
      <c r="I21">
        <f t="shared" si="13"/>
        <v>78.333333333333329</v>
      </c>
      <c r="K21">
        <f t="shared" si="6"/>
        <v>52.222222222222221</v>
      </c>
      <c r="L21">
        <f>AVERAGE(E21,G21)</f>
        <v>39.166666666666664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34</v>
      </c>
    </row>
    <row r="22" spans="1:19" x14ac:dyDescent="0.3">
      <c r="A22" t="str">
        <f t="shared" si="14"/>
        <v>E13</v>
      </c>
      <c r="B22" t="s">
        <v>31</v>
      </c>
      <c r="C22">
        <f>43+239</f>
        <v>282</v>
      </c>
      <c r="D22">
        <f t="shared" si="4"/>
        <v>35</v>
      </c>
      <c r="E22">
        <f t="shared" si="13"/>
        <v>80.571428571428569</v>
      </c>
      <c r="F22">
        <f t="shared" si="11"/>
        <v>35</v>
      </c>
      <c r="G22">
        <f t="shared" si="13"/>
        <v>80.571428571428569</v>
      </c>
      <c r="H22">
        <f t="shared" si="12"/>
        <v>35</v>
      </c>
      <c r="I22">
        <f t="shared" si="13"/>
        <v>80.571428571428569</v>
      </c>
      <c r="K22">
        <f t="shared" si="6"/>
        <v>80.571428571428569</v>
      </c>
      <c r="L22">
        <f t="shared" si="7"/>
        <v>80.571428571428569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 t="shared" si="14"/>
        <v>D13</v>
      </c>
      <c r="B23" t="s">
        <v>32</v>
      </c>
      <c r="C23">
        <v>404</v>
      </c>
      <c r="D23">
        <f t="shared" si="4"/>
        <v>69</v>
      </c>
      <c r="E23">
        <f t="shared" si="13"/>
        <v>58.550724637681164</v>
      </c>
      <c r="F23">
        <f t="shared" si="11"/>
        <v>69</v>
      </c>
      <c r="G23">
        <f t="shared" si="13"/>
        <v>58.550724637681164</v>
      </c>
      <c r="H23">
        <f t="shared" si="12"/>
        <v>69</v>
      </c>
      <c r="I23">
        <f t="shared" si="13"/>
        <v>58.550724637681164</v>
      </c>
      <c r="K23">
        <f t="shared" si="6"/>
        <v>58.550724637681164</v>
      </c>
      <c r="L23">
        <f t="shared" si="7"/>
        <v>58.550724637681164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 t="shared" si="14"/>
        <v>B2</v>
      </c>
      <c r="B24" t="s">
        <v>25</v>
      </c>
      <c r="C24">
        <f>231+128</f>
        <v>359</v>
      </c>
      <c r="D24">
        <f t="shared" si="4"/>
        <v>74</v>
      </c>
      <c r="E24">
        <f t="shared" si="13"/>
        <v>48.513513513513516</v>
      </c>
      <c r="F24">
        <f t="shared" si="11"/>
        <v>74</v>
      </c>
      <c r="G24">
        <f t="shared" si="13"/>
        <v>48.513513513513516</v>
      </c>
      <c r="H24">
        <f t="shared" si="12"/>
        <v>74</v>
      </c>
      <c r="I24">
        <f t="shared" si="13"/>
        <v>48.513513513513516</v>
      </c>
      <c r="K24">
        <f t="shared" si="6"/>
        <v>48.513513513513516</v>
      </c>
      <c r="L24">
        <f t="shared" si="7"/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 t="shared" si="14"/>
        <v>C9</v>
      </c>
      <c r="B25" t="s">
        <v>17</v>
      </c>
      <c r="C25">
        <f>326+50</f>
        <v>376</v>
      </c>
      <c r="D25">
        <f t="shared" si="4"/>
        <v>71</v>
      </c>
      <c r="E25">
        <f t="shared" si="13"/>
        <v>52.95774647887324</v>
      </c>
      <c r="F25">
        <f t="shared" si="11"/>
        <v>71</v>
      </c>
      <c r="G25">
        <f t="shared" si="13"/>
        <v>52.95774647887324</v>
      </c>
      <c r="H25">
        <f t="shared" si="12"/>
        <v>71</v>
      </c>
      <c r="I25">
        <f t="shared" si="13"/>
        <v>52.95774647887324</v>
      </c>
      <c r="K25">
        <f t="shared" si="6"/>
        <v>52.95774647887324</v>
      </c>
      <c r="L25">
        <f t="shared" si="7"/>
        <v>52.95774647887324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 t="shared" si="14"/>
        <v>B15</v>
      </c>
      <c r="B26" t="s">
        <v>18</v>
      </c>
      <c r="C26">
        <v>437</v>
      </c>
      <c r="D26">
        <f t="shared" si="4"/>
        <v>106</v>
      </c>
      <c r="E26">
        <f t="shared" si="13"/>
        <v>41.226415094339622</v>
      </c>
      <c r="F26">
        <f t="shared" si="11"/>
        <v>70</v>
      </c>
      <c r="G26">
        <f t="shared" si="13"/>
        <v>62.428571428571431</v>
      </c>
      <c r="H26">
        <f t="shared" si="12"/>
        <v>70</v>
      </c>
      <c r="I26">
        <f t="shared" si="13"/>
        <v>62.428571428571431</v>
      </c>
      <c r="K26">
        <f t="shared" si="6"/>
        <v>55.36118598382749</v>
      </c>
      <c r="L26">
        <f t="shared" si="7"/>
        <v>55.36118598382749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 t="shared" si="14"/>
        <v>A3</v>
      </c>
      <c r="B27" t="s">
        <v>19</v>
      </c>
      <c r="C27">
        <f>43+333</f>
        <v>376</v>
      </c>
      <c r="D27">
        <f t="shared" si="4"/>
        <v>75</v>
      </c>
      <c r="E27">
        <f t="shared" si="13"/>
        <v>50.13333333333334</v>
      </c>
      <c r="F27">
        <f t="shared" si="11"/>
        <v>75</v>
      </c>
      <c r="G27">
        <f t="shared" si="13"/>
        <v>50.13333333333334</v>
      </c>
      <c r="H27">
        <f t="shared" si="12"/>
        <v>75</v>
      </c>
      <c r="I27">
        <f t="shared" si="13"/>
        <v>50.13333333333334</v>
      </c>
      <c r="K27">
        <f t="shared" si="6"/>
        <v>50.133333333333347</v>
      </c>
      <c r="L27">
        <f t="shared" si="7"/>
        <v>50.133333333333347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 t="shared" si="14"/>
        <v>C11</v>
      </c>
      <c r="B28" t="s">
        <v>21</v>
      </c>
      <c r="C28">
        <f>120+246</f>
        <v>366</v>
      </c>
      <c r="D28">
        <f t="shared" si="4"/>
        <v>74</v>
      </c>
      <c r="E28">
        <f t="shared" si="13"/>
        <v>49.459459459459453</v>
      </c>
      <c r="F28">
        <f t="shared" si="11"/>
        <v>74</v>
      </c>
      <c r="G28">
        <f t="shared" si="13"/>
        <v>49.459459459459453</v>
      </c>
      <c r="H28">
        <f t="shared" si="12"/>
        <v>74</v>
      </c>
      <c r="I28">
        <f t="shared" si="13"/>
        <v>49.459459459459453</v>
      </c>
      <c r="K28">
        <f t="shared" si="6"/>
        <v>49.459459459459453</v>
      </c>
      <c r="L28">
        <f t="shared" si="7"/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 t="shared" si="14"/>
        <v>E16</v>
      </c>
      <c r="B29" t="s">
        <v>22</v>
      </c>
      <c r="C29">
        <v>201</v>
      </c>
      <c r="D29">
        <f t="shared" si="4"/>
        <v>35</v>
      </c>
      <c r="E29">
        <f t="shared" si="13"/>
        <v>57.428571428571431</v>
      </c>
      <c r="F29">
        <f t="shared" si="11"/>
        <v>35</v>
      </c>
      <c r="G29">
        <f t="shared" si="13"/>
        <v>57.428571428571431</v>
      </c>
      <c r="H29">
        <f t="shared" si="12"/>
        <v>35</v>
      </c>
      <c r="I29">
        <f t="shared" si="13"/>
        <v>57.428571428571431</v>
      </c>
      <c r="K29">
        <f t="shared" si="6"/>
        <v>57.428571428571423</v>
      </c>
      <c r="L29">
        <f t="shared" si="7"/>
        <v>57.428571428571423</v>
      </c>
      <c r="N29" t="s">
        <v>35</v>
      </c>
      <c r="O29">
        <v>34</v>
      </c>
      <c r="P29" t="s">
        <v>35</v>
      </c>
      <c r="Q29">
        <v>70</v>
      </c>
      <c r="R29" t="s">
        <v>35</v>
      </c>
      <c r="S29">
        <v>34</v>
      </c>
    </row>
    <row r="30" spans="1:19" x14ac:dyDescent="0.3">
      <c r="A30" t="str">
        <f t="shared" si="14"/>
        <v>E1</v>
      </c>
      <c r="B30" t="s">
        <v>23</v>
      </c>
      <c r="C30">
        <f>239+246</f>
        <v>485</v>
      </c>
      <c r="D30">
        <f t="shared" si="4"/>
        <v>70</v>
      </c>
      <c r="E30">
        <f t="shared" si="13"/>
        <v>69.285714285714292</v>
      </c>
      <c r="F30">
        <f t="shared" si="11"/>
        <v>106</v>
      </c>
      <c r="G30">
        <f t="shared" si="13"/>
        <v>45.754716981132077</v>
      </c>
      <c r="H30">
        <f t="shared" si="12"/>
        <v>70</v>
      </c>
      <c r="I30">
        <f t="shared" si="13"/>
        <v>69.285714285714292</v>
      </c>
      <c r="K30">
        <f t="shared" si="6"/>
        <v>61.44204851752022</v>
      </c>
      <c r="L30">
        <f t="shared" si="7"/>
        <v>61.44204851752022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 t="shared" si="14"/>
        <v>C1</v>
      </c>
      <c r="B31" t="s">
        <v>24</v>
      </c>
      <c r="C31">
        <v>201</v>
      </c>
      <c r="D31">
        <f t="shared" si="4"/>
        <v>35</v>
      </c>
      <c r="E31">
        <f t="shared" si="13"/>
        <v>57.428571428571431</v>
      </c>
      <c r="F31">
        <f t="shared" si="11"/>
        <v>35</v>
      </c>
      <c r="G31">
        <f t="shared" si="13"/>
        <v>57.428571428571431</v>
      </c>
      <c r="H31">
        <f t="shared" si="12"/>
        <v>35</v>
      </c>
      <c r="I31">
        <f t="shared" si="13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71</v>
      </c>
      <c r="P31" t="s">
        <v>17</v>
      </c>
      <c r="Q31">
        <v>71</v>
      </c>
      <c r="R31" t="s">
        <v>17</v>
      </c>
      <c r="S31">
        <v>71</v>
      </c>
    </row>
    <row r="32" spans="1:19" x14ac:dyDescent="0.3"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70</v>
      </c>
      <c r="P33" t="s">
        <v>23</v>
      </c>
      <c r="Q33">
        <v>106</v>
      </c>
      <c r="R33" t="s">
        <v>23</v>
      </c>
      <c r="S33">
        <v>70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889</v>
      </c>
      <c r="P36" t="s">
        <v>0</v>
      </c>
      <c r="Q36">
        <v>2448</v>
      </c>
      <c r="R36" t="s">
        <v>0</v>
      </c>
      <c r="S36">
        <v>1814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71</v>
      </c>
      <c r="P38" t="s">
        <v>16</v>
      </c>
      <c r="Q38">
        <v>71</v>
      </c>
      <c r="R38" t="s">
        <v>16</v>
      </c>
      <c r="S38">
        <v>71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180</v>
      </c>
      <c r="P40" t="s">
        <v>6</v>
      </c>
      <c r="Q40">
        <v>108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74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75</v>
      </c>
      <c r="P43" t="s">
        <v>19</v>
      </c>
      <c r="Q43">
        <v>75</v>
      </c>
      <c r="R43" t="s">
        <v>19</v>
      </c>
      <c r="S43">
        <v>75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110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71</v>
      </c>
      <c r="P48" t="s">
        <v>15</v>
      </c>
      <c r="Q48">
        <v>71</v>
      </c>
      <c r="R48" t="s">
        <v>15</v>
      </c>
      <c r="S48">
        <v>71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110</v>
      </c>
      <c r="P51" t="s">
        <v>20</v>
      </c>
      <c r="Q51">
        <v>74</v>
      </c>
      <c r="R51" t="s">
        <v>20</v>
      </c>
      <c r="S51">
        <v>110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71</v>
      </c>
      <c r="P54" t="s">
        <v>28</v>
      </c>
      <c r="Q54">
        <v>35</v>
      </c>
      <c r="R54" t="s">
        <v>28</v>
      </c>
      <c r="S54">
        <v>35</v>
      </c>
    </row>
    <row r="55" spans="14:19" x14ac:dyDescent="0.3">
      <c r="N55" t="s">
        <v>11</v>
      </c>
      <c r="O55">
        <v>71</v>
      </c>
      <c r="P55" t="s">
        <v>11</v>
      </c>
      <c r="Q55">
        <v>71</v>
      </c>
      <c r="R55" t="s">
        <v>11</v>
      </c>
      <c r="S55">
        <v>71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181</v>
      </c>
      <c r="P57" t="s">
        <v>12</v>
      </c>
      <c r="Q57">
        <v>145</v>
      </c>
      <c r="R57" t="s">
        <v>12</v>
      </c>
      <c r="S57">
        <v>145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71</v>
      </c>
      <c r="P59" t="s">
        <v>14</v>
      </c>
      <c r="Q59">
        <v>35</v>
      </c>
      <c r="R59" t="s">
        <v>14</v>
      </c>
      <c r="S59">
        <v>35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35</v>
      </c>
      <c r="P61" t="s">
        <v>31</v>
      </c>
      <c r="Q61">
        <v>35</v>
      </c>
      <c r="R61" t="s">
        <v>31</v>
      </c>
      <c r="S61">
        <v>35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71</v>
      </c>
      <c r="P63" t="s">
        <v>34</v>
      </c>
      <c r="Q63">
        <v>35</v>
      </c>
      <c r="R63" t="s">
        <v>34</v>
      </c>
      <c r="S63">
        <v>71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35</v>
      </c>
      <c r="P65" t="s">
        <v>22</v>
      </c>
      <c r="Q65">
        <v>35</v>
      </c>
      <c r="R65" t="s">
        <v>22</v>
      </c>
      <c r="S65">
        <v>35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0</v>
      </c>
      <c r="P68" t="s">
        <v>37</v>
      </c>
      <c r="Q68">
        <v>0</v>
      </c>
      <c r="R68" t="s">
        <v>37</v>
      </c>
      <c r="S68">
        <v>0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110</v>
      </c>
      <c r="P74" t="s">
        <v>29</v>
      </c>
      <c r="Q74">
        <v>110</v>
      </c>
      <c r="R74" t="s">
        <v>29</v>
      </c>
      <c r="S74">
        <v>146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37</v>
      </c>
      <c r="P76" t="s">
        <v>13</v>
      </c>
      <c r="Q76">
        <v>73</v>
      </c>
      <c r="R76" t="s">
        <v>13</v>
      </c>
      <c r="S76">
        <v>73</v>
      </c>
    </row>
    <row r="77" spans="14:19" x14ac:dyDescent="0.3">
      <c r="N77" t="s">
        <v>30</v>
      </c>
      <c r="O77">
        <v>72</v>
      </c>
      <c r="P77" t="s">
        <v>30</v>
      </c>
      <c r="Q77">
        <v>72</v>
      </c>
      <c r="R77" t="s">
        <v>30</v>
      </c>
      <c r="S77">
        <v>36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27</v>
      </c>
      <c r="Q79">
        <v>0</v>
      </c>
      <c r="R79">
        <v>15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74</v>
      </c>
      <c r="R80" t="s">
        <v>21</v>
      </c>
      <c r="S80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t49s12</vt:lpstr>
      <vt:lpstr>t50s12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Ruoyi Wang</dc:creator>
  <cp:lastModifiedBy>Ruoyi Wang</cp:lastModifiedBy>
  <dcterms:created xsi:type="dcterms:W3CDTF">2014-07-03T21:33:52Z</dcterms:created>
  <dcterms:modified xsi:type="dcterms:W3CDTF">2014-07-04T08:34:13Z</dcterms:modified>
</cp:coreProperties>
</file>