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https://d.docs.live.net/A9C6D828B1D218E7/Documents/"/>
    </mc:Choice>
  </mc:AlternateContent>
  <xr:revisionPtr revIDLastSave="35" documentId="8_{C036F257-25D8-4C1B-8764-3AB71A6CB8CA}" xr6:coauthVersionLast="47" xr6:coauthVersionMax="47" xr10:uidLastSave="{327841E5-3405-4EBE-87EE-17AEE11D597C}"/>
  <bookViews>
    <workbookView xWindow="-110" yWindow="-110" windowWidth="19420" windowHeight="10420" activeTab="2" xr2:uid="{26D4546B-D2A1-4444-8EAF-A6228F96F0C1}"/>
  </bookViews>
  <sheets>
    <sheet name="Pivots" sheetId="6" r:id="rId1"/>
    <sheet name="Data" sheetId="2" r:id="rId2"/>
    <sheet name="Customer centre report" sheetId="5" r:id="rId3"/>
    <sheet name="Assets" sheetId="4" r:id="rId4"/>
  </sheets>
  <definedNames>
    <definedName name="_xlnm._FilterDatabase" localSheetId="1" hidden="1">Data!$B$3:$H$1003</definedName>
    <definedName name="_xlcn.WorksheetConnection_Callcentrereport.xlsxcalls1" hidden="1">calls[]</definedName>
    <definedName name="_xlcn.WorksheetConnection_Callcentrereport.xlsxcustomers1" hidden="1">customers[]</definedName>
    <definedName name="Slicer_Representative">#N/A</definedName>
  </definedNames>
  <calcPr calcId="191029"/>
  <pivotCaches>
    <pivotCache cacheId="0" r:id="rId5"/>
    <pivotCache cacheId="1" r:id="rId6"/>
    <pivotCache cacheId="2" r:id="rId7"/>
    <pivotCache cacheId="3" r:id="rId8"/>
    <pivotCache cacheId="12" r:id="rId9"/>
    <pivotCache cacheId="15" r:id="rId10"/>
    <pivotCache cacheId="18" r:id="rId11"/>
    <pivotCache cacheId="21" r:id="rId12"/>
    <pivotCache cacheId="2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 centre report.xlsx!customers"/>
          <x15:modelTable id="calls" name="calls" connection="WorksheetConnection_Call centre repor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2" l="1" a="1"/>
  <c r="K4" i="2" s="1"/>
  <c r="G61" i="6"/>
  <c r="G69" i="6" s="1"/>
  <c r="G73" i="6"/>
  <c r="Q33" i="5" s="1"/>
  <c r="G63" i="6"/>
  <c r="G66" i="6" s="1"/>
  <c r="G71" i="6" s="1"/>
  <c r="Q39" i="5" s="1"/>
  <c r="V23" i="5" a="1"/>
  <c r="V23" i="5" s="1"/>
  <c r="H35" i="6"/>
  <c r="E38" i="6" a="1"/>
  <c r="E38" i="6" s="1"/>
  <c r="G62" i="6" s="1"/>
  <c r="G65" i="6" s="1"/>
  <c r="G70" i="6" s="1"/>
  <c r="Q38"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Q37" i="5" l="1"/>
  <c r="I39" i="6"/>
  <c r="H41" i="6"/>
  <c r="I42" i="6"/>
  <c r="H40" i="6"/>
  <c r="I41" i="6"/>
  <c r="H38" i="6"/>
  <c r="H39" i="6"/>
  <c r="I40" i="6"/>
  <c r="H42" i="6"/>
  <c r="I3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7D31F3-0147-41BF-8D6E-789926A569B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7FBB0B0-215B-4C5F-A30B-232E88B70330}" name="WorksheetConnection_Call centre report.xlsx!calls" type="102" refreshedVersion="8" minRefreshableVersion="5">
    <extLst>
      <ext xmlns:x15="http://schemas.microsoft.com/office/spreadsheetml/2010/11/main" uri="{DE250136-89BD-433C-8126-D09CA5730AF9}">
        <x15:connection id="calls" autoDelete="1">
          <x15:rangePr sourceName="_xlcn.WorksheetConnection_Callcentrereport.xlsxcalls1"/>
        </x15:connection>
      </ext>
    </extLst>
  </connection>
  <connection id="3" xr16:uid="{DAAB6971-E9F8-452C-9F2E-F0C0BE55380E}" name="WorksheetConnection_Call centre report.xlsx!customers" type="102" refreshedVersion="8" minRefreshableVersion="5">
    <extLst>
      <ext xmlns:x15="http://schemas.microsoft.com/office/spreadsheetml/2010/11/main" uri="{DE250136-89BD-433C-8126-D09CA5730AF9}">
        <x15:connection id="customers">
          <x15:rangePr sourceName="_xlcn.WorksheetConnection_Callcentrerepor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<sst xmlns="http://schemas.openxmlformats.org/spreadsheetml/2006/main" count="3189" uniqueCount="1085">
  <si>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</si>
  <si>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</si>
  <si>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</si>
  <si>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</si>
  <si>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</si>
  <si>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</si>
  <si>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</si>
  <si>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</si>
  <si>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</si>
  <si>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</si>
  <si>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</si>
  <si>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</si>
  <si>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</si>
  <si>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</si>
  <si>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</si>
  <si>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</si>
  <si>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</si>
  <si>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</si>
  <si>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</si>
  <si>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</si>
  <si>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</si>
  <si>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</si>
  <si>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</si>
  <si>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</si>
  <si>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</si>
  <si>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</si>
  <si>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</si>
  <si>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</si>
  <si>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</si>
  <si>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</si>
  <si>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</si>
  <si>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</si>
  <si>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</si>
  <si>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</si>
  <si>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</si>
  <si>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</si>
  <si>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</si>
  <si>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</si>
  <si>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</si>
  <si>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</si>
  <si>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</si>
  <si>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</si>
  <si>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</si>
  <si>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</si>
  <si>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</si>
  <si>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</si>
  <si>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</si>
  <si>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</si>
  <si>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</si>
  <si>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</si>
  <si>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</si>
  <si>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</si>
  <si>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</si>
  <si>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</si>
  <si>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</si>
  <si>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</si>
  <si>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</si>
  <si>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</si>
  <si>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</si>
  <si>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</si>
  <si>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</si>
  <si>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</si>
  <si>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</si>
  <si>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</si>
  <si>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</si>
  <si>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</si>
  <si>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</si>
  <si>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</si>
  <si>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</si>
  <si>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</si>
  <si>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</si>
  <si>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</si>
  <si>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</si>
  <si>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</si>
  <si>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</si>
  <si>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</si>
  <si>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</si>
  <si>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</si>
  <si>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</si>
  <si>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</si>
  <si>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</si>
  <si>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</si>
  <si>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</si>
  <si>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</si>
  <si>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</si>
  <si>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</si>
  <si>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</si>
  <si>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</si>
  <si>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</si>
  <si>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</si>
  <si>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</si>
  <si>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</si>
  <si>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</si>
  <si>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</si>
  <si>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</si>
  <si>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</si>
  <si>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</si>
  <si>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</si>
  <si>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</si>
  <si>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</si>
  <si>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</si>
  <si>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</si>
  <si>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</si>
  <si>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</si>
  <si>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</si>
  <si>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</si>
  <si>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</si>
  <si>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</si>
  <si>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</si>
  <si>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</si>
  <si>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</si>
  <si>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</si>
  <si>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</si>
  <si>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</si>
  <si>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</si>
  <si>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</si>
  <si>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</si>
  <si>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</si>
  <si>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</si>
  <si>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</si>
  <si>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</si>
  <si>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</si>
  <si>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</si>
  <si>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</si>
  <si>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</si>
  <si>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</si>
  <si>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</si>
  <si>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</si>
  <si>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</si>
  <si>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</si>
  <si>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</si>
  <si>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</si>
  <si>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</si>
  <si>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</si>
  <si>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</si>
  <si>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</si>
  <si>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</si>
  <si>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</si>
  <si>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</si>
  <si>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</si>
  <si>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</si>
  <si>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</si>
  <si>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</si>
  <si>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</si>
  <si>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</si>
  <si>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</si>
  <si>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</si>
  <si>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</si>
  <si>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</si>
  <si>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</si>
  <si>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</si>
  <si>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</si>
  <si>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</si>
  <si>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</si>
  <si>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</si>
  <si>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</si>
  <si>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</si>
  <si>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</si>
  <si>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</si>
  <si>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</si>
  <si>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</si>
  <si>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</si>
  <si>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</si>
  <si>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</si>
  <si>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</si>
  <si>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</si>
  <si>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</si>
  <si>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</si>
  <si>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</si>
  <si>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</si>
  <si>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</si>
  <si>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</si>
  <si>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</si>
  <si>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</si>
  <si>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</si>
  <si>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</si>
  <si>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</si>
  <si>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</si>
  <si>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</si>
  <si>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</si>
  <si>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</si>
  <si>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</si>
  <si>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</si>
  <si>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</si>
  <si>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</si>
  <si>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</si>
  <si>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</si>
  <si>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</si>
  <si>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</si>
  <si>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</si>
  <si>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</si>
  <si>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</si>
  <si>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</si>
  <si>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</si>
  <si>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</si>
  <si>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</si>
  <si>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</si>
  <si>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</si>
  <si>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</si>
  <si>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</si>
  <si>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</si>
  <si>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</si>
  <si>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</si>
  <si>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</si>
  <si>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</si>
  <si>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</si>
  <si>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</si>
  <si>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</si>
  <si>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</si>
  <si>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</si>
  <si>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</si>
  <si>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</si>
  <si>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</si>
  <si>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</si>
  <si>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</si>
  <si>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</si>
  <si>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</si>
  <si>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</si>
  <si>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</si>
  <si>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</si>
  <si>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</si>
  <si>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</si>
  <si>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</si>
  <si>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</si>
  <si>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</si>
  <si>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</si>
  <si>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</si>
  <si>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</si>
  <si>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</si>
  <si>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</si>
  <si>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</si>
  <si>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</si>
  <si>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</si>
  <si>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</si>
  <si>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</si>
  <si>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</si>
  <si>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</si>
  <si>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</si>
  <si>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</si>
  <si>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</si>
  <si>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</si>
  <si>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</si>
  <si>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</si>
  <si>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</si>
  <si>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</si>
  <si>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</si>
  <si>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</si>
  <si>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</si>
  <si>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</si>
  <si>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</si>
  <si>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</si>
  <si>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</si>
  <si>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</si>
  <si>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</si>
  <si>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</si>
  <si>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</si>
  <si>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</si>
  <si>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</si>
  <si>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</si>
  <si>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</si>
  <si>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</si>
  <si>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</si>
  <si>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</si>
  <si>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</si>
  <si>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</si>
  <si>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</si>
  <si>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</si>
  <si>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</si>
  <si>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</si>
  <si>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</si>
  <si>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</si>
  <si>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</si>
  <si>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</si>
  <si>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</si>
  <si>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</si>
  <si>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</si>
  <si>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</si>
  <si>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</si>
  <si>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</si>
  <si>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</si>
  <si>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</si>
  <si>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</si>
  <si>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</si>
  <si>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</si>
  <si>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</si>
  <si>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</si>
  <si>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</si>
  <si>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</si>
  <si>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</si>
  <si>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</si>
  <si>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</si>
  <si>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</si>
  <si>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</si>
  <si>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</si>
  <si>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</si>
  <si>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</si>
  <si>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</si>
  <si>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</si>
  <si>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</si>
  <si>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</si>
  <si>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</si>
  <si>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</si>
  <si>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</si>
  <si>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</si>
  <si>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</si>
  <si>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</si>
  <si>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</si>
  <si>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</si>
  <si>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</si>
  <si>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</si>
  <si>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</si>
  <si>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</si>
  <si>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</si>
  <si>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</si>
  <si>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</si>
  <si>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</si>
  <si>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</si>
  <si>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</si>
  <si>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</si>
  <si>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</si>
  <si>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</si>
  <si>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</si>
  <si>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</si>
  <si>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</si>
  <si>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</si>
  <si>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</si>
  <si>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</si>
  <si>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</si>
  <si>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</si>
  <si>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</si>
  <si>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</si>
  <si>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</si>
  <si>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</si>
  <si>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</si>
  <si>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</si>
  <si>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</si>
  <si>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</si>
  <si>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</si>
  <si>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</si>
  <si>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</si>
  <si>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</si>
  <si>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</si>
  <si>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</si>
  <si>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</si>
  <si>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</si>
  <si>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</si>
  <si>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</si>
  <si>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</si>
  <si>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</si>
  <si>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</si>
  <si>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</si>
  <si>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</si>
  <si>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</si>
  <si>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</si>
  <si>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</si>
  <si>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</si>
  <si>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</si>
  <si>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</si>
  <si>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</si>
  <si>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</si>
  <si>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</si>
  <si>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</si>
  <si>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</si>
  <si>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</si>
  <si>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</si>
  <si>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</si>
  <si>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</si>
  <si>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</si>
  <si>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</si>
  <si>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</si>
  <si>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</si>
  <si>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</si>
  <si>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</si>
  <si>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</si>
  <si>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</si>
  <si>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</si>
  <si>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</si>
  <si>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</si>
  <si>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</si>
  <si>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</si>
  <si>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</si>
  <si>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</si>
  <si>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</si>
  <si>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</si>
  <si>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</si>
  <si>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</si>
  <si>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</si>
  <si>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</si>
  <si>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</si>
  <si>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</si>
  <si>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</si>
  <si>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</si>
  <si>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</si>
  <si>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</si>
  <si>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</si>
  <si>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</si>
  <si>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</si>
  <si>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</si>
  <si>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</si>
  <si>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</si>
  <si>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</si>
  <si>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</si>
  <si>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</si>
  <si>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</si>
  <si>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</si>
  <si>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</si>
  <si>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</si>
  <si>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</si>
  <si>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</si>
  <si>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</si>
  <si>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</si>
  <si>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</si>
  <si>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</si>
  <si>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</si>
  <si>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</si>
  <si>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</si>
  <si>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</si>
  <si>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</si>
  <si>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</si>
  <si>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</si>
  <si>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</si>
  <si>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</si>
  <si>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</si>
  <si>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</si>
  <si>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</si>
  <si>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</si>
  <si>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</si>
  <si>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</si>
  <si>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</si>
  <si>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</si>
  <si>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</si>
  <si>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</si>
  <si>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</si>
  <si>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</si>
  <si>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</si>
  <si>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</si>
  <si>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</si>
  <si>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</si>
  <si>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</si>
  <si>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</si>
  <si>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</si>
  <si>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</si>
  <si>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</si>
  <si>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</si>
  <si>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</si>
  <si>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</si>
  <si>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</si>
  <si>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</si>
  <si>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</si>
  <si>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</si>
  <si>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</si>
  <si>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</si>
  <si>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</si>
  <si>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</si>
  <si>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</si>
  <si>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</si>
  <si>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</si>
  <si>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</si>
  <si>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</si>
  <si>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</si>
  <si>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</si>
  <si>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</si>
  <si>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</si>
  <si>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</si>
  <si>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</si>
  <si>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</si>
  <si>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</si>
  <si>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</si>
  <si>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</si>
  <si>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</si>
  <si>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</si>
  <si>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</si>
  <si>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</si>
  <si>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</si>
  <si>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</si>
  <si>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</si>
  <si>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</si>
  <si>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</si>
  <si>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</si>
  <si>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</si>
  <si>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</si>
  <si>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</si>
  <si>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</si>
  <si>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</si>
  <si>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</si>
  <si>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</si>
  <si>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</si>
  <si>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</si>
  <si>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</si>
  <si>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</si>
  <si>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</si>
  <si>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</si>
  <si>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</si>
  <si>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</si>
  <si>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</si>
  <si>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</si>
  <si>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</si>
  <si>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</si>
  <si>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</si>
  <si>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</si>
  <si>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</si>
  <si>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</si>
  <si>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</si>
  <si>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</si>
  <si>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</si>
  <si>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</si>
  <si>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</si>
  <si>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</si>
  <si>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</si>
  <si>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</si>
  <si>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</si>
  <si>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</si>
  <si>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</si>
  <si>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</si>
  <si>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</si>
  <si>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</si>
  <si>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</si>
  <si>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</si>
  <si>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</si>
  <si>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</si>
  <si>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</si>
  <si>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</si>
  <si>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</si>
  <si>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</si>
  <si>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</si>
  <si>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</si>
  <si>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</si>
  <si>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</si>
  <si>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</si>
  <si>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</si>
  <si>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</si>
  <si>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</si>
  <si>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</si>
  <si>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</si>
  <si>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</si>
  <si>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</si>
  <si>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</si>
  <si>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</si>
  <si>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</si>
  <si>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</si>
  <si>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</si>
  <si>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</si>
  <si>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</si>
  <si>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</si>
  <si>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</si>
  <si>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</si>
  <si>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</si>
  <si>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</si>
  <si>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</si>
  <si>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</si>
  <si>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</si>
  <si>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</si>
  <si>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</si>
  <si>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</si>
  <si>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</si>
  <si>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</si>
  <si>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</si>
  <si>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</si>
  <si>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</si>
  <si>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</si>
  <si>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</si>
  <si>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</si>
  <si>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</si>
  <si>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</si>
  <si>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</si>
  <si>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</si>
  <si>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</si>
  <si>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</si>
  <si>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</si>
  <si>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</si>
  <si>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</si>
  <si>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</si>
  <si>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</si>
  <si>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</si>
  <si>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</si>
  <si>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</si>
  <si>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</si>
  <si>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</si>
  <si>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</si>
  <si>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</si>
  <si>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</si>
  <si>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</si>
  <si>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</si>
  <si>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</si>
  <si>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</si>
  <si>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</si>
  <si>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</si>
  <si>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</si>
  <si>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</si>
  <si>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</si>
  <si>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</si>
  <si>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</si>
  <si>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</si>
  <si>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</si>
  <si>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</si>
  <si>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</si>
  <si>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</si>
  <si>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</si>
  <si>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</si>
  <si>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</si>
  <si>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</si>
  <si>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</si>
  <si>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</si>
  <si>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</si>
  <si>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</si>
  <si>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</si>
  <si>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</si>
  <si>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</si>
  <si>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</si>
  <si>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</si>
  <si>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</si>
  <si>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</si>
  <si>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</si>
  <si>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</si>
  <si>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</si>
  <si>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</si>
  <si>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</si>
  <si>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</si>
  <si>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</si>
  <si>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</si>
  <si>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</si>
  <si>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</si>
  <si>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</si>
  <si>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</si>
  <si>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</si>
  <si>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</si>
  <si>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</si>
  <si>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</si>
  <si>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</si>
  <si>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</si>
  <si>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</si>
  <si>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</si>
  <si>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</si>
  <si>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</si>
  <si>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</si>
  <si>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</si>
  <si>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</si>
  <si>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</si>
  <si>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</si>
  <si>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</si>
  <si>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</si>
  <si>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</si>
  <si>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</si>
  <si>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</si>
  <si>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</si>
  <si>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</si>
  <si>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</si>
  <si>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</si>
  <si>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</si>
  <si>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</si>
  <si>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</si>
  <si>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</si>
  <si>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</si>
  <si>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</si>
  <si>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</si>
  <si>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</si>
  <si>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</si>
  <si>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</si>
  <si>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</si>
  <si>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</si>
  <si>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</si>
  <si>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</si>
  <si>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</si>
  <si>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</si>
  <si>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</si>
  <si>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</si>
  <si>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</si>
  <si>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</si>
  <si>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</si>
  <si>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</si>
  <si>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</si>
  <si>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</si>
  <si>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</si>
  <si>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</si>
  <si>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</si>
  <si>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</si>
  <si>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</si>
  <si>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</si>
  <si>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</si>
  <si>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</si>
  <si>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</si>
  <si>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</si>
  <si>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</si>
  <si>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</si>
  <si>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</si>
  <si>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</si>
  <si>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</si>
  <si>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</si>
  <si>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</si>
  <si>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</si>
  <si>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</si>
  <si>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</si>
  <si>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</si>
  <si>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</si>
  <si>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</si>
  <si>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</si>
  <si>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</si>
  <si>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</si>
  <si>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</si>
  <si>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</si>
  <si>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</si>
  <si>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</si>
  <si>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</si>
  <si>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</si>
  <si>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</si>
  <si>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</si>
  <si>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</si>
  <si>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</si>
  <si>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</si>
  <si>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</si>
  <si>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</si>
  <si>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</si>
  <si>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</si>
  <si>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</si>
  <si>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</si>
  <si>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</si>
  <si>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</si>
  <si>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</si>
  <si>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</si>
  <si>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</si>
  <si>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</si>
  <si>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</si>
  <si>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</si>
  <si>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</si>
  <si>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</si>
  <si>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</si>
  <si>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</si>
  <si>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</si>
  <si>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</si>
  <si>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</si>
  <si>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</si>
  <si>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</si>
  <si>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</si>
  <si>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</si>
  <si>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</si>
  <si>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</si>
  <si>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</si>
  <si>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</si>
  <si>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</si>
  <si>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</si>
  <si>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</si>
  <si>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</si>
  <si>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</si>
  <si>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</si>
  <si>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</si>
  <si>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</si>
  <si>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</si>
  <si>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</si>
  <si>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</si>
  <si>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</si>
  <si>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</si>
  <si>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</si>
  <si>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</si>
  <si>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</si>
  <si>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</si>
  <si>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</si>
  <si>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</si>
  <si>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</si>
  <si>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</si>
  <si>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</si>
  <si>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</si>
  <si>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</si>
  <si>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</si>
  <si>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</si>
  <si>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</si>
  <si>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</si>
  <si>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</si>
  <si>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</si>
  <si>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</si>
  <si>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</si>
  <si>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</si>
  <si>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</si>
  <si>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</si>
  <si>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</si>
  <si>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</si>
  <si>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</si>
  <si>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</si>
  <si>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</si>
  <si>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</si>
  <si>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</si>
  <si>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</si>
  <si>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</si>
  <si>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</si>
  <si>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</si>
  <si>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</si>
  <si>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</si>
  <si>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</si>
  <si>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</si>
  <si>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</si>
  <si>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</si>
  <si>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</si>
  <si>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</si>
  <si>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</si>
  <si>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</si>
  <si>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</si>
  <si>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</si>
  <si>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</si>
  <si>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</si>
  <si>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</si>
  <si>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</si>
  <si>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</si>
  <si>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</si>
  <si>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</si>
  <si>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</si>
  <si>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</si>
  <si>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</si>
  <si>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</si>
  <si>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</si>
  <si>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</si>
  <si>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</si>
  <si>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</si>
  <si>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</si>
  <si>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</si>
  <si>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</si>
  <si>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</si>
  <si>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</si>
  <si>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</si>
  <si>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</si>
  <si>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</si>
  <si>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</si>
  <si>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</si>
  <si>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</si>
  <si>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</si>
  <si>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</si>
  <si>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</si>
  <si>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</si>
  <si>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</si>
  <si>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</si>
  <si>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</si>
  <si>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</si>
  <si>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</si>
  <si>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</si>
  <si>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</si>
  <si>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</si>
  <si>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</si>
  <si>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</si>
  <si>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</si>
  <si>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</si>
  <si>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</si>
  <si>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</si>
  <si>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</si>
  <si>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</si>
  <si>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</si>
  <si>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</si>
  <si>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</si>
  <si>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</si>
  <si>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</si>
  <si>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</si>
  <si>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</si>
  <si>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</si>
  <si>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</si>
  <si>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</si>
  <si>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</si>
  <si>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</si>
  <si>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</si>
  <si>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</si>
  <si>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</si>
  <si>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</si>
  <si>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</si>
  <si>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</si>
  <si>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</si>
  <si>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</si>
  <si>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</si>
  <si>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</si>
  <si>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</si>
  <si>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</si>
  <si>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</si>
  <si>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</si>
  <si>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</si>
  <si>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</si>
  <si>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</si>
  <si>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</si>
  <si>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</si>
  <si>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</si>
  <si>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</si>
  <si>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</si>
  <si>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</si>
  <si>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</si>
  <si>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</si>
  <si>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</si>
  <si>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</si>
  <si>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</si>
  <si>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</si>
  <si>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</si>
  <si>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</si>
  <si>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</si>
  <si>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</si>
  <si>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</si>
  <si>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</si>
  <si>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</si>
  <si>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</si>
  <si>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</si>
  <si>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</si>
  <si>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</si>
  <si>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</si>
  <si>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</si>
  <si>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</si>
  <si>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</si>
  <si>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</si>
  <si>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</si>
  <si>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</si>
  <si>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</si>
  <si>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</si>
  <si>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</si>
  <si>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</si>
  <si>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</si>
  <si>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</si>
  <si>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</si>
  <si>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</si>
  <si>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</si>
  <si>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</si>
  <si>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</si>
  <si>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</si>
  <si>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</si>
  <si>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</si>
  <si>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</si>
  <si>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</si>
  <si>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</si>
  <si>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</si>
  <si>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</si>
  <si>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</si>
  <si>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</si>
  <si>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</si>
  <si>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</si>
  <si>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</si>
  <si>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</si>
  <si>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</si>
  <si>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</si>
  <si>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</si>
  <si>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</si>
  <si>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</si>
  <si>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</si>
  <si>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</si>
  <si>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</si>
  <si>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</si>
  <si>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</si>
  <si>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</si>
  <si>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</si>
  <si>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</si>
  <si>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</si>
  <si>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</si>
  <si>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</si>
  <si>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</si>
  <si>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</si>
  <si>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</si>
  <si>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</si>
  <si>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</si>
  <si>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</si>
  <si>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</si>
  <si>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</si>
  <si>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</si>
  <si>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</si>
  <si>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</si>
  <si>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</si>
  <si>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</si>
  <si>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</si>
  <si>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</si>
  <si>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</si>
  <si>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</si>
  <si>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</si>
  <si>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</si>
  <si>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</si>
  <si>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</si>
  <si>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</si>
  <si>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</si>
  <si>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</si>
  <si>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</si>
  <si>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</si>
  <si>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</si>
  <si>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</si>
  <si>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</si>
  <si>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</si>
  <si>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</si>
  <si>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</si>
  <si>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</si>
  <si>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</si>
  <si>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</si>
  <si>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</si>
  <si>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</si>
  <si>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</si>
  <si>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</si>
  <si>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</si>
  <si>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</si>
  <si>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</si>
  <si>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</si>
  <si>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</si>
  <si>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</si>
  <si>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</si>
  <si>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</si>
  <si>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</si>
  <si>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</si>
  <si>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</si>
  <si>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</si>
  <si>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</si>
  <si>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</si>
  <si>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</si>
  <si>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</si>
  <si>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</si>
  <si>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</si>
  <si>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</si>
  <si>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</si>
  <si>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</si>
  <si>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</si>
  <si>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</si>
  <si>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</si>
  <si>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</si>
  <si>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</si>
  <si>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</si>
  <si>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</si>
  <si>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</si>
  <si>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</si>
  <si>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</si>
  <si>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</si>
  <si>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</si>
  <si>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</si>
  <si>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</si>
  <si>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</si>
  <si>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</si>
  <si>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</si>
  <si>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</si>
  <si>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</si>
  <si>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</si>
  <si>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</si>
  <si>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</si>
  <si>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</si>
  <si>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</si>
  <si>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</si>
  <si>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</si>
  <si>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</si>
  <si>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</si>
  <si>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</si>
  <si>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</si>
  <si>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</si>
  <si>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</si>
  <si>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</si>
  <si>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</si>
  <si>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</si>
  <si>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</si>
  <si>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</si>
  <si>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</si>
  <si>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</si>
  <si>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</si>
  <si>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Total Amount</t>
  </si>
  <si>
    <t>Total Duration</t>
  </si>
  <si>
    <t>Call Counts</t>
  </si>
  <si>
    <t>Average Ratings</t>
  </si>
  <si>
    <t>5* Calls</t>
  </si>
  <si>
    <t>Row Labels</t>
  </si>
  <si>
    <t>Grand Total</t>
  </si>
  <si>
    <t>Jan</t>
  </si>
  <si>
    <t>Feb</t>
  </si>
  <si>
    <t>Mar</t>
  </si>
  <si>
    <t>Apr</t>
  </si>
  <si>
    <t>May</t>
  </si>
  <si>
    <t>Jun</t>
  </si>
  <si>
    <t>Jul</t>
  </si>
  <si>
    <t>Aug</t>
  </si>
  <si>
    <t>Sep</t>
  </si>
  <si>
    <t>Oct</t>
  </si>
  <si>
    <t>Nov</t>
  </si>
  <si>
    <t>Dec</t>
  </si>
  <si>
    <t>Call Counts2</t>
  </si>
  <si>
    <t>Friday</t>
  </si>
  <si>
    <t>Monday</t>
  </si>
  <si>
    <t>Saturday</t>
  </si>
  <si>
    <t>Sunday</t>
  </si>
  <si>
    <t>Thursday</t>
  </si>
  <si>
    <t>Tuesday</t>
  </si>
  <si>
    <t>Wednesday</t>
  </si>
  <si>
    <t>For graph</t>
  </si>
  <si>
    <t>Rep</t>
  </si>
  <si>
    <t>Calls</t>
  </si>
  <si>
    <t>Amounts</t>
  </si>
  <si>
    <t>sel. Calls</t>
  </si>
  <si>
    <t>sel. Amount</t>
  </si>
  <si>
    <t>Sel. Rep</t>
  </si>
  <si>
    <t>Column Labels</t>
  </si>
  <si>
    <t>Rep summary</t>
  </si>
  <si>
    <t>% of calls</t>
  </si>
  <si>
    <t>Amount</t>
  </si>
  <si>
    <t>Call Rank</t>
  </si>
  <si>
    <t>Amount Rank</t>
  </si>
  <si>
    <t>Labels</t>
  </si>
  <si>
    <t>Image</t>
  </si>
  <si>
    <t>Call Centre Report- 2025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</si>
</sst>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1009]#,##0"/>
  </numFmts>
  <fonts count="7"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1"/>
      <name val="Arial"/>
      <family val="2"/>
      <scheme val="minor"/>
    </font>
    <font>
      <sz val="12"/>
      <color theme="0" tint="-0.499984740745262"/>
      <name val="Arial"/>
      <family val="2"/>
      <scheme val="minor"/>
    </font>
    <font>
      <b/>
      <sz val="36"/>
      <color theme="9" tint="-0.249977111117893"/>
      <name val="Arial"/>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tint="-0.249977111117893"/>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
      <left style="thin">
        <color theme="0" tint="-0.34998626667073579"/>
      </left>
      <right/>
      <top style="thin">
        <color theme="0" tint="-0.34998626667073579"/>
      </top>
      <bottom style="thin">
        <color theme="4" tint="0.39997558519241921"/>
      </bottom>
      <diagonal/>
    </border>
    <border>
      <left/>
      <right/>
      <top style="thin">
        <color theme="0" tint="-0.34998626667073579"/>
      </top>
      <bottom style="thin">
        <color theme="4" tint="0.39997558519241921"/>
      </bottom>
      <diagonal/>
    </border>
    <border>
      <left/>
      <right style="thin">
        <color theme="0" tint="-0.34998626667073579"/>
      </right>
      <top style="thin">
        <color theme="0" tint="-0.34998626667073579"/>
      </top>
      <bottom style="thin">
        <color theme="4" tint="0.39997558519241921"/>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4" tint="0.39997558519241921"/>
      </bottom>
      <diagonal/>
    </border>
    <border>
      <left/>
      <right style="thin">
        <color theme="0" tint="-0.34998626667073579"/>
      </right>
      <top/>
      <bottom style="thin">
        <color theme="4" tint="0.39997558519241921"/>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2">
    <xf numFmtId="0" fontId="0" fillId="0" borderId="0"/>
    <xf numFmtId="9" fontId="4" fillId="0" borderId="0" applyFont="0" applyFill="0" applyBorder="0" applyAlignment="0" applyProtection="0"/>
  </cellStyleXfs>
  <cellXfs count="50">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 fontId="0" fillId="0" borderId="0" xfId="0" applyNumberFormat="1"/>
    <xf numFmtId="165" fontId="0" fillId="0" borderId="0" xfId="0" applyNumberFormat="1"/>
    <xf numFmtId="3"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0" borderId="0" xfId="0" applyNumberFormat="1"/>
    <xf numFmtId="0" fontId="1" fillId="5" borderId="11" xfId="0" applyFont="1" applyFill="1" applyBorder="1" applyAlignment="1">
      <alignment horizontal="left"/>
    </xf>
    <xf numFmtId="0" fontId="1" fillId="5" borderId="12" xfId="0" applyNumberFormat="1" applyFont="1" applyFill="1" applyBorder="1"/>
    <xf numFmtId="0" fontId="1" fillId="5" borderId="13" xfId="0" applyNumberFormat="1" applyFont="1" applyFill="1" applyBorder="1"/>
    <xf numFmtId="0" fontId="0" fillId="5" borderId="14" xfId="0" applyFont="1" applyFill="1" applyBorder="1" applyAlignment="1">
      <alignment horizontal="left" indent="2"/>
    </xf>
    <xf numFmtId="168" fontId="0" fillId="5" borderId="0" xfId="0" applyNumberFormat="1" applyFont="1" applyFill="1" applyBorder="1"/>
    <xf numFmtId="168" fontId="0" fillId="5" borderId="15" xfId="0" applyNumberFormat="1" applyFont="1" applyFill="1" applyBorder="1"/>
    <xf numFmtId="0" fontId="1" fillId="5" borderId="16" xfId="0" applyFont="1" applyFill="1" applyBorder="1" applyAlignment="1">
      <alignment horizontal="left"/>
    </xf>
    <xf numFmtId="168" fontId="1" fillId="5" borderId="10" xfId="0" applyNumberFormat="1" applyFont="1" applyFill="1" applyBorder="1"/>
    <xf numFmtId="168" fontId="1" fillId="5" borderId="17" xfId="0" applyNumberFormat="1" applyFont="1" applyFill="1" applyBorder="1"/>
    <xf numFmtId="0" fontId="0" fillId="5" borderId="18" xfId="0" applyFont="1" applyFill="1" applyBorder="1" applyAlignment="1">
      <alignment horizontal="left" indent="2"/>
    </xf>
    <xf numFmtId="168" fontId="0" fillId="5" borderId="19" xfId="0" applyNumberFormat="1" applyFont="1" applyFill="1" applyBorder="1"/>
    <xf numFmtId="168" fontId="0" fillId="5" borderId="20" xfId="0" applyNumberFormat="1" applyFont="1" applyFill="1" applyBorder="1"/>
    <xf numFmtId="0" fontId="1" fillId="5" borderId="14" xfId="0" applyFont="1" applyFill="1" applyBorder="1" applyAlignment="1">
      <alignment horizontal="left"/>
    </xf>
    <xf numFmtId="0" fontId="1" fillId="5" borderId="0" xfId="0" applyNumberFormat="1" applyFont="1" applyFill="1" applyBorder="1"/>
    <xf numFmtId="0" fontId="1" fillId="5" borderId="15" xfId="0" applyNumberFormat="1" applyFont="1" applyFill="1" applyBorder="1"/>
    <xf numFmtId="9" fontId="0" fillId="0" borderId="0" xfId="1" applyFont="1"/>
    <xf numFmtId="0" fontId="6" fillId="3" borderId="0" xfId="0" applyFont="1" applyFill="1"/>
    <xf numFmtId="0" fontId="0" fillId="3" borderId="0" xfId="0" applyFill="1" applyAlignment="1">
      <alignment horizontal="center"/>
    </xf>
    <xf numFmtId="0" fontId="5" fillId="3" borderId="0" xfId="0" applyFont="1" applyFill="1" applyAlignment="1">
      <alignment horizontal="center"/>
    </xf>
  </cellXfs>
  <cellStyles count="2">
    <cellStyle name="Normal" xfId="0" builtinId="0"/>
    <cellStyle name="Percent" xfId="1" builtinId="5"/>
  </cellStyles>
  <dxfs count="22">
    <dxf>
      <fill>
        <patternFill patternType="solid">
          <bgColor theme="8" tint="-0.249977111117893"/>
        </patternFill>
      </fill>
    </dxf>
    <dxf>
      <fill>
        <patternFill>
          <bgColor theme="8" tint="0.59996337778862885"/>
        </patternFill>
      </fill>
      <border>
        <left style="thin">
          <color theme="1" tint="0.24994659260841701"/>
        </left>
        <right style="thin">
          <color theme="1" tint="0.2499465926084170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8" tint="-0.249977111117893"/>
        </patternFill>
      </fill>
    </dxf>
    <dxf>
      <font>
        <b/>
        <color theme="1"/>
      </font>
      <border>
        <bottom style="thin">
          <color theme="8"/>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5BABDA2-DB3D-41F6-98D0-3EE7CBB0176F}">
      <tableStyleElement type="wholeTable" dxfId="21"/>
    </tableStyle>
    <tableStyle name="SlicerStyleDark5 2" pivot="0" table="0" count="10" xr9:uid="{71D54185-77CD-4CB3-A9DF-51EEAFB59790}">
      <tableStyleElement type="wholeTable" dxfId="20"/>
      <tableStyleElement type="headerRow" dxfId="19"/>
    </tableStyle>
    <tableStyle name="SlicerStyleDark5 3" pivot="0" table="0" count="10" xr9:uid="{4638FCAA-D08F-4A5F-9D6B-2658A0075B25}">
      <tableStyleElement type="wholeTable" dxfId="18"/>
      <tableStyleElement type="headerRow" dxfId="17"/>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8"/>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8" tint="0.59996337778862885"/>
            </pattern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5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report.xlsx]Pivots!PivotTable1</c:name>
    <c:fmtId val="12"/>
  </c:pivotSource>
  <c:chart>
    <c:title>
      <c:layout>
        <c:manualLayout>
          <c:xMode val="edge"/>
          <c:yMode val="edge"/>
          <c:x val="2.9128654596363646E-2"/>
          <c:y val="2.84745701909365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75000"/>
                </a:schemeClr>
              </a:gs>
              <a:gs pos="95000">
                <a:schemeClr val="accent6">
                  <a:lumMod val="60000"/>
                  <a:lumOff val="40000"/>
                  <a:alpha val="50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lumMod val="75000"/>
                  <a:lumOff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Pivots!$C$19</c:f>
              <c:strCache>
                <c:ptCount val="1"/>
                <c:pt idx="0">
                  <c:v>Call Counts2</c:v>
                </c:pt>
              </c:strCache>
            </c:strRef>
          </c:tx>
          <c:spPr>
            <a:gradFill flip="none" rotWithShape="1">
              <a:gsLst>
                <a:gs pos="0">
                  <a:schemeClr val="accent6">
                    <a:lumMod val="75000"/>
                  </a:schemeClr>
                </a:gs>
                <a:gs pos="95000">
                  <a:schemeClr val="accent6">
                    <a:lumMod val="60000"/>
                    <a:lumOff val="40000"/>
                    <a:alpha val="50000"/>
                  </a:schemeClr>
                </a:gs>
              </a:gsLst>
              <a:lin ang="5400000" scaled="1"/>
              <a:tileRect/>
            </a:gradFill>
            <a:ln>
              <a:noFill/>
            </a:ln>
            <a:effectLst/>
          </c:spP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Pivots!$C$20:$C$32</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8BE2-413A-B62A-D45C55554E51}"/>
            </c:ext>
          </c:extLst>
        </c:ser>
        <c:dLbls>
          <c:showLegendKey val="0"/>
          <c:showVal val="0"/>
          <c:showCatName val="0"/>
          <c:showSerName val="0"/>
          <c:showPercent val="0"/>
          <c:showBubbleSize val="0"/>
        </c:dLbls>
        <c:axId val="1001761695"/>
        <c:axId val="1001768415"/>
      </c:areaChart>
      <c:lineChart>
        <c:grouping val="standard"/>
        <c:varyColors val="0"/>
        <c:ser>
          <c:idx val="0"/>
          <c:order val="0"/>
          <c:tx>
            <c:strRef>
              <c:f>Pivots!$B$19</c:f>
              <c:strCache>
                <c:ptCount val="1"/>
                <c:pt idx="0">
                  <c:v>Call Counts</c:v>
                </c:pt>
              </c:strCache>
            </c:strRef>
          </c:tx>
          <c:spPr>
            <a:ln w="28575" cap="rnd">
              <a:solidFill>
                <a:schemeClr val="accent6"/>
              </a:solidFill>
              <a:round/>
            </a:ln>
            <a:effectLst/>
          </c:spPr>
          <c:marker>
            <c:symbol val="circle"/>
            <c:size val="7"/>
            <c:spPr>
              <a:solidFill>
                <a:schemeClr val="bg1"/>
              </a:solidFill>
              <a:ln w="25400">
                <a:solidFill>
                  <a:schemeClr val="tx1">
                    <a:lumMod val="75000"/>
                    <a:lumOff val="25000"/>
                  </a:schemeClr>
                </a:solidFill>
              </a:ln>
              <a:effectLst/>
            </c:spPr>
          </c:marke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Pivots!$B$20:$B$32</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8BE2-413A-B62A-D45C55554E51}"/>
            </c:ext>
          </c:extLst>
        </c:ser>
        <c:dLbls>
          <c:showLegendKey val="0"/>
          <c:showVal val="0"/>
          <c:showCatName val="0"/>
          <c:showSerName val="0"/>
          <c:showPercent val="0"/>
          <c:showBubbleSize val="0"/>
        </c:dLbls>
        <c:marker val="1"/>
        <c:smooth val="0"/>
        <c:axId val="1001761695"/>
        <c:axId val="1001768415"/>
      </c:lineChart>
      <c:catAx>
        <c:axId val="1001761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768415"/>
        <c:crosses val="autoZero"/>
        <c:auto val="1"/>
        <c:lblAlgn val="ctr"/>
        <c:lblOffset val="100"/>
        <c:noMultiLvlLbl val="0"/>
      </c:catAx>
      <c:valAx>
        <c:axId val="100176841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761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report.xlsx]Pivots!PivotTable2</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Pivots!$F$19</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Pivots!$E$20:$E$27</c:f>
              <c:strCache>
                <c:ptCount val="7"/>
                <c:pt idx="0">
                  <c:v>Monday</c:v>
                </c:pt>
                <c:pt idx="1">
                  <c:v>Tuesday</c:v>
                </c:pt>
                <c:pt idx="2">
                  <c:v>Wednesday</c:v>
                </c:pt>
                <c:pt idx="3">
                  <c:v>Thursday</c:v>
                </c:pt>
                <c:pt idx="4">
                  <c:v>Friday</c:v>
                </c:pt>
                <c:pt idx="5">
                  <c:v>Saturday</c:v>
                </c:pt>
                <c:pt idx="6">
                  <c:v>Sunday</c:v>
                </c:pt>
              </c:strCache>
            </c:strRef>
          </c:cat>
          <c:val>
            <c:numRef>
              <c:f>Pivots!$F$20:$F$27</c:f>
              <c:numCache>
                <c:formatCode>#,##0</c:formatCode>
                <c:ptCount val="7"/>
                <c:pt idx="0">
                  <c:v>30</c:v>
                </c:pt>
                <c:pt idx="1">
                  <c:v>13</c:v>
                </c:pt>
                <c:pt idx="2">
                  <c:v>23</c:v>
                </c:pt>
                <c:pt idx="3">
                  <c:v>23</c:v>
                </c:pt>
                <c:pt idx="4">
                  <c:v>24</c:v>
                </c:pt>
                <c:pt idx="5">
                  <c:v>40</c:v>
                </c:pt>
                <c:pt idx="6">
                  <c:v>36</c:v>
                </c:pt>
              </c:numCache>
            </c:numRef>
          </c:val>
          <c:extLst>
            <c:ext xmlns:c16="http://schemas.microsoft.com/office/drawing/2014/chart" uri="{C3380CC4-5D6E-409C-BE32-E72D297353CC}">
              <c16:uniqueId val="{00000000-E478-4F3F-844B-3F73939D67D4}"/>
            </c:ext>
          </c:extLst>
        </c:ser>
        <c:dLbls>
          <c:showLegendKey val="0"/>
          <c:showVal val="0"/>
          <c:showCatName val="0"/>
          <c:showSerName val="0"/>
          <c:showPercent val="0"/>
          <c:showBubbleSize val="0"/>
        </c:dLbls>
        <c:gapWidth val="25"/>
        <c:axId val="2030040416"/>
        <c:axId val="2030044736"/>
      </c:barChart>
      <c:catAx>
        <c:axId val="20300404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044736"/>
        <c:crosses val="autoZero"/>
        <c:auto val="1"/>
        <c:lblAlgn val="ctr"/>
        <c:lblOffset val="100"/>
        <c:noMultiLvlLbl val="0"/>
      </c:catAx>
      <c:valAx>
        <c:axId val="2030044736"/>
        <c:scaling>
          <c:orientation val="minMax"/>
        </c:scaling>
        <c:delete val="1"/>
        <c:axPos val="b"/>
        <c:numFmt formatCode="#,##0" sourceLinked="1"/>
        <c:majorTickMark val="out"/>
        <c:minorTickMark val="none"/>
        <c:tickLblPos val="nextTo"/>
        <c:crossAx val="203004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rPr>
              <a:t>Calls</a:t>
            </a:r>
          </a:p>
        </c:rich>
      </c:tx>
      <c:layout>
        <c:manualLayout>
          <c:xMode val="edge"/>
          <c:yMode val="edge"/>
          <c:x val="6.608009150031971E-2"/>
          <c:y val="2.79552803562427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Pivots!$E$38:$E$42</c:f>
              <c:strCache>
                <c:ptCount val="5"/>
                <c:pt idx="0">
                  <c:v>R01</c:v>
                </c:pt>
                <c:pt idx="1">
                  <c:v>R02</c:v>
                </c:pt>
                <c:pt idx="2">
                  <c:v>R03</c:v>
                </c:pt>
                <c:pt idx="3">
                  <c:v>R04</c:v>
                </c:pt>
                <c:pt idx="4">
                  <c:v>R05</c:v>
                </c:pt>
              </c:strCache>
            </c:strRef>
          </c:cat>
          <c:val>
            <c:numRef>
              <c:f>Pivots!$F$38:$F$42</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14EA-4AAD-9974-E8B64F05FEA3}"/>
            </c:ext>
          </c:extLst>
        </c:ser>
        <c:ser>
          <c:idx val="1"/>
          <c:order val="1"/>
          <c:tx>
            <c:strRef>
              <c:f>Pivots!$H$37</c:f>
              <c:strCache>
                <c:ptCount val="1"/>
                <c:pt idx="0">
                  <c:v>sel. Calls</c:v>
                </c:pt>
              </c:strCache>
            </c:strRef>
          </c:tx>
          <c:spPr>
            <a:gradFill flip="none" rotWithShape="1">
              <a:gsLst>
                <a:gs pos="0">
                  <a:schemeClr val="accent5">
                    <a:lumMod val="75000"/>
                  </a:schemeClr>
                </a:gs>
                <a:gs pos="85000">
                  <a:schemeClr val="accent5">
                    <a:lumMod val="40000"/>
                    <a:lumOff val="60000"/>
                  </a:schemeClr>
                </a:gs>
              </a:gsLst>
              <a:lin ang="10800000" scaled="1"/>
              <a:tileRect/>
            </a:gradFill>
            <a:ln>
              <a:noFill/>
            </a:ln>
            <a:effectLst/>
          </c:spPr>
          <c:invertIfNegative val="0"/>
          <c:val>
            <c:numRef>
              <c:f>Pivots!$H$38:$H$42</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14EA-4AAD-9974-E8B64F05FEA3}"/>
            </c:ext>
          </c:extLst>
        </c:ser>
        <c:dLbls>
          <c:showLegendKey val="0"/>
          <c:showVal val="0"/>
          <c:showCatName val="0"/>
          <c:showSerName val="0"/>
          <c:showPercent val="0"/>
          <c:showBubbleSize val="0"/>
        </c:dLbls>
        <c:gapWidth val="25"/>
        <c:overlap val="100"/>
        <c:axId val="745723408"/>
        <c:axId val="745714288"/>
      </c:barChart>
      <c:catAx>
        <c:axId val="745723408"/>
        <c:scaling>
          <c:orientation val="maxMin"/>
        </c:scaling>
        <c:delete val="1"/>
        <c:axPos val="l"/>
        <c:numFmt formatCode="General" sourceLinked="1"/>
        <c:majorTickMark val="out"/>
        <c:minorTickMark val="none"/>
        <c:tickLblPos val="nextTo"/>
        <c:crossAx val="745714288"/>
        <c:crosses val="autoZero"/>
        <c:auto val="1"/>
        <c:lblAlgn val="ctr"/>
        <c:lblOffset val="100"/>
        <c:noMultiLvlLbl val="0"/>
      </c:catAx>
      <c:valAx>
        <c:axId val="745714288"/>
        <c:scaling>
          <c:orientation val="minMax"/>
          <c:min val="0"/>
        </c:scaling>
        <c:delete val="1"/>
        <c:axPos val="t"/>
        <c:numFmt formatCode="General" sourceLinked="1"/>
        <c:majorTickMark val="out"/>
        <c:minorTickMark val="none"/>
        <c:tickLblPos val="nextTo"/>
        <c:crossAx val="745723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lumMod val="75000"/>
                  </a:schemeClr>
                </a:solidFill>
              </a:rPr>
              <a:t>Amounts</a:t>
            </a:r>
          </a:p>
        </c:rich>
      </c:tx>
      <c:layout>
        <c:manualLayout>
          <c:xMode val="edge"/>
          <c:yMode val="edge"/>
          <c:x val="0.15336566930304496"/>
          <c:y val="3.34728033472803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Pivots!$E$38:$E$42</c:f>
              <c:strCache>
                <c:ptCount val="5"/>
                <c:pt idx="0">
                  <c:v>R01</c:v>
                </c:pt>
                <c:pt idx="1">
                  <c:v>R02</c:v>
                </c:pt>
                <c:pt idx="2">
                  <c:v>R03</c:v>
                </c:pt>
                <c:pt idx="3">
                  <c:v>R04</c:v>
                </c:pt>
                <c:pt idx="4">
                  <c:v>R05</c:v>
                </c:pt>
              </c:strCache>
            </c:strRef>
          </c:cat>
          <c:val>
            <c:numRef>
              <c:f>Pivots!$G$38:$G$42</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79FE-417B-AE08-464443A42951}"/>
            </c:ext>
          </c:extLst>
        </c:ser>
        <c:ser>
          <c:idx val="1"/>
          <c:order val="1"/>
          <c:tx>
            <c:strRef>
              <c:f>Pivots!$I$37</c:f>
              <c:strCache>
                <c:ptCount val="1"/>
                <c:pt idx="0">
                  <c:v>sel. Amount</c:v>
                </c:pt>
              </c:strCache>
            </c:strRef>
          </c:tx>
          <c:spPr>
            <a:gradFill>
              <a:gsLst>
                <a:gs pos="0">
                  <a:schemeClr val="accent6"/>
                </a:gs>
                <a:gs pos="85000">
                  <a:schemeClr val="accent5">
                    <a:lumMod val="40000"/>
                    <a:lumOff val="60000"/>
                  </a:schemeClr>
                </a:gs>
              </a:gsLst>
              <a:lin ang="10800000" scaled="1"/>
            </a:gradFill>
            <a:ln>
              <a:noFill/>
            </a:ln>
            <a:effectLst/>
          </c:spPr>
          <c:invertIfNegative val="0"/>
          <c:dLbls>
            <c:delete val="1"/>
          </c:dLbls>
          <c:val>
            <c:numRef>
              <c:f>Pivots!$I$38:$I$42</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79FE-417B-AE08-464443A42951}"/>
            </c:ext>
          </c:extLst>
        </c:ser>
        <c:dLbls>
          <c:dLblPos val="outEnd"/>
          <c:showLegendKey val="0"/>
          <c:showVal val="1"/>
          <c:showCatName val="0"/>
          <c:showSerName val="0"/>
          <c:showPercent val="0"/>
          <c:showBubbleSize val="0"/>
        </c:dLbls>
        <c:gapWidth val="25"/>
        <c:overlap val="100"/>
        <c:axId val="745723408"/>
        <c:axId val="745714288"/>
      </c:barChart>
      <c:catAx>
        <c:axId val="74572340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714288"/>
        <c:crosses val="autoZero"/>
        <c:auto val="1"/>
        <c:lblAlgn val="ctr"/>
        <c:lblOffset val="100"/>
        <c:noMultiLvlLbl val="0"/>
      </c:catAx>
      <c:valAx>
        <c:axId val="745714288"/>
        <c:scaling>
          <c:orientation val="minMax"/>
        </c:scaling>
        <c:delete val="1"/>
        <c:axPos val="t"/>
        <c:numFmt formatCode="\$#,###.0,&quot;k&quot;" sourceLinked="1"/>
        <c:majorTickMark val="out"/>
        <c:minorTickMark val="none"/>
        <c:tickLblPos val="nextTo"/>
        <c:crossAx val="745723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latin typeface="Arial Black" panose="020B0A04020102020204" pitchFamily="34" charset="0"/>
              </a:rPr>
              <a:t>Female</a:t>
            </a:r>
            <a:r>
              <a:rPr lang="en-IN" baseline="0">
                <a:latin typeface="Arial Black" panose="020B0A04020102020204" pitchFamily="34" charset="0"/>
              </a:rPr>
              <a:t> </a:t>
            </a:r>
            <a:r>
              <a:rPr lang="en-IN" b="1" baseline="0">
                <a:latin typeface="Arial Black" panose="020B0A04020102020204" pitchFamily="34" charset="0"/>
              </a:rPr>
              <a:t>vs </a:t>
            </a:r>
            <a:r>
              <a:rPr lang="en-IN" b="1" baseline="0">
                <a:solidFill>
                  <a:schemeClr val="accent4"/>
                </a:solidFill>
                <a:latin typeface="Arial Black" panose="020B0A04020102020204" pitchFamily="34" charset="0"/>
              </a:rPr>
              <a:t>Male</a:t>
            </a:r>
            <a:r>
              <a:rPr lang="en-IN" b="1" baseline="0">
                <a:latin typeface="Arial Black" panose="020B0A04020102020204" pitchFamily="34" charset="0"/>
              </a:rPr>
              <a:t> Callers</a:t>
            </a:r>
            <a:endParaRPr lang="en-IN" b="1">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Pivots!$B$65:$B$66</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Pivots!$A$67:$A$70</c:f>
              <c:strCache>
                <c:ptCount val="3"/>
                <c:pt idx="0">
                  <c:v>Cincinnati</c:v>
                </c:pt>
                <c:pt idx="1">
                  <c:v>Cleveland</c:v>
                </c:pt>
                <c:pt idx="2">
                  <c:v>Columbus</c:v>
                </c:pt>
              </c:strCache>
            </c:strRef>
          </c:cat>
          <c:val>
            <c:numRef>
              <c:f>Pivots!$B$67:$B$70</c:f>
              <c:numCache>
                <c:formatCode>#,##0</c:formatCode>
                <c:ptCount val="3"/>
                <c:pt idx="0">
                  <c:v>144</c:v>
                </c:pt>
                <c:pt idx="1">
                  <c:v>326</c:v>
                </c:pt>
                <c:pt idx="2">
                  <c:v>129</c:v>
                </c:pt>
              </c:numCache>
            </c:numRef>
          </c:val>
          <c:extLst>
            <c:ext xmlns:c16="http://schemas.microsoft.com/office/drawing/2014/chart" uri="{C3380CC4-5D6E-409C-BE32-E72D297353CC}">
              <c16:uniqueId val="{00000000-51F9-4854-A35B-DD517E220735}"/>
            </c:ext>
          </c:extLst>
        </c:ser>
        <c:ser>
          <c:idx val="1"/>
          <c:order val="1"/>
          <c:tx>
            <c:strRef>
              <c:f>Pivots!$C$65:$C$66</c:f>
              <c:strCache>
                <c:ptCount val="1"/>
                <c:pt idx="0">
                  <c:v>Male</c:v>
                </c:pt>
              </c:strCache>
            </c:strRef>
          </c:tx>
          <c:spPr>
            <a:solidFill>
              <a:schemeClr val="accent4"/>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Pivots!$A$67:$A$70</c:f>
              <c:strCache>
                <c:ptCount val="3"/>
                <c:pt idx="0">
                  <c:v>Cincinnati</c:v>
                </c:pt>
                <c:pt idx="1">
                  <c:v>Cleveland</c:v>
                </c:pt>
                <c:pt idx="2">
                  <c:v>Columbus</c:v>
                </c:pt>
              </c:strCache>
            </c:strRef>
          </c:cat>
          <c:val>
            <c:numRef>
              <c:f>Pivots!$C$67:$C$70</c:f>
              <c:numCache>
                <c:formatCode>#,##0</c:formatCode>
                <c:ptCount val="3"/>
                <c:pt idx="0">
                  <c:v>132</c:v>
                </c:pt>
                <c:pt idx="1">
                  <c:v>63</c:v>
                </c:pt>
                <c:pt idx="2">
                  <c:v>206</c:v>
                </c:pt>
              </c:numCache>
            </c:numRef>
          </c:val>
          <c:extLst>
            <c:ext xmlns:c16="http://schemas.microsoft.com/office/drawing/2014/chart" uri="{C3380CC4-5D6E-409C-BE32-E72D297353CC}">
              <c16:uniqueId val="{00000001-51F9-4854-A35B-DD517E220735}"/>
            </c:ext>
          </c:extLst>
        </c:ser>
        <c:dLbls>
          <c:dLblPos val="ctr"/>
          <c:showLegendKey val="0"/>
          <c:showVal val="1"/>
          <c:showCatName val="0"/>
          <c:showSerName val="0"/>
          <c:showPercent val="0"/>
          <c:showBubbleSize val="0"/>
        </c:dLbls>
        <c:gapWidth val="25"/>
        <c:overlap val="100"/>
        <c:axId val="914550143"/>
        <c:axId val="914552543"/>
      </c:barChart>
      <c:catAx>
        <c:axId val="9145501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552543"/>
        <c:crosses val="autoZero"/>
        <c:auto val="1"/>
        <c:lblAlgn val="ctr"/>
        <c:lblOffset val="100"/>
        <c:noMultiLvlLbl val="0"/>
      </c:catAx>
      <c:valAx>
        <c:axId val="914552543"/>
        <c:scaling>
          <c:orientation val="minMax"/>
        </c:scaling>
        <c:delete val="1"/>
        <c:axPos val="l"/>
        <c:numFmt formatCode="0%" sourceLinked="1"/>
        <c:majorTickMark val="out"/>
        <c:minorTickMark val="none"/>
        <c:tickLblPos val="nextTo"/>
        <c:crossAx val="91455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report.xlsx]Pivots!Rep ratings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2">
                    <a:lumMod val="50000"/>
                  </a:schemeClr>
                </a:solidFill>
              </a:rPr>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Pivots!$B$73</c:f>
              <c:strCache>
                <c:ptCount val="1"/>
                <c:pt idx="0">
                  <c:v>Total</c:v>
                </c:pt>
              </c:strCache>
            </c:strRef>
          </c:tx>
          <c:spPr>
            <a:solidFill>
              <a:schemeClr val="bg2">
                <a:lumMod val="50000"/>
              </a:schemeClr>
            </a:solidFill>
            <a:ln>
              <a:noFill/>
            </a:ln>
            <a:effectLst/>
          </c:spPr>
          <c:invertIfNegative val="0"/>
          <c:cat>
            <c:strRef>
              <c:f>Pivots!$A$74:$A$79</c:f>
              <c:strCache>
                <c:ptCount val="5"/>
                <c:pt idx="0">
                  <c:v>1</c:v>
                </c:pt>
                <c:pt idx="1">
                  <c:v>2</c:v>
                </c:pt>
                <c:pt idx="2">
                  <c:v>3</c:v>
                </c:pt>
                <c:pt idx="3">
                  <c:v>4</c:v>
                </c:pt>
                <c:pt idx="4">
                  <c:v>5</c:v>
                </c:pt>
              </c:strCache>
            </c:strRef>
          </c:cat>
          <c:val>
            <c:numRef>
              <c:f>Pivots!$B$74:$B$79</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AFB5-4E01-A521-9C2C9759C481}"/>
            </c:ext>
          </c:extLst>
        </c:ser>
        <c:dLbls>
          <c:showLegendKey val="0"/>
          <c:showVal val="0"/>
          <c:showCatName val="0"/>
          <c:showSerName val="0"/>
          <c:showPercent val="0"/>
          <c:showBubbleSize val="0"/>
        </c:dLbls>
        <c:gapWidth val="10"/>
        <c:overlap val="-27"/>
        <c:axId val="1552854383"/>
        <c:axId val="1552849583"/>
      </c:barChart>
      <c:catAx>
        <c:axId val="1552854383"/>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849583"/>
        <c:crosses val="autoZero"/>
        <c:auto val="1"/>
        <c:lblAlgn val="ctr"/>
        <c:lblOffset val="1"/>
        <c:tickLblSkip val="1"/>
        <c:noMultiLvlLbl val="0"/>
      </c:catAx>
      <c:valAx>
        <c:axId val="15528495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854383"/>
        <c:crossesAt val="0"/>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16</xdr:col>
      <xdr:colOff>136070</xdr:colOff>
      <xdr:row>21</xdr:row>
      <xdr:rowOff>172360</xdr:rowOff>
    </xdr:from>
    <xdr:to>
      <xdr:col>19</xdr:col>
      <xdr:colOff>9072</xdr:colOff>
      <xdr:row>31</xdr:row>
      <xdr:rowOff>154216</xdr:rowOff>
    </xdr:to>
    <mc:AlternateContent xmlns:mc="http://schemas.openxmlformats.org/markup-compatibility/2006" xmlns:a14="http://schemas.microsoft.com/office/drawing/2010/main">
      <mc:Choice Requires="a14">
        <xdr:graphicFrame macro="">
          <xdr:nvGraphicFramePr>
            <xdr:cNvPr id="6" name="Representative">
              <a:extLst>
                <a:ext uri="{FF2B5EF4-FFF2-40B4-BE49-F238E27FC236}">
                  <a16:creationId xmlns:a16="http://schemas.microsoft.com/office/drawing/2014/main" id="{962E5B52-4D04-40C9-A685-10A3DE0CBBB3}"/>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9416141" y="4381503"/>
              <a:ext cx="1442360" cy="17961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54429</xdr:colOff>
      <xdr:row>1</xdr:row>
      <xdr:rowOff>159516</xdr:rowOff>
    </xdr:from>
    <xdr:to>
      <xdr:col>5</xdr:col>
      <xdr:colOff>13607</xdr:colOff>
      <xdr:row>7</xdr:row>
      <xdr:rowOff>145142</xdr:rowOff>
    </xdr:to>
    <xdr:sp macro="" textlink="Pivots!A4">
      <xdr:nvSpPr>
        <xdr:cNvPr id="2" name="Rectangle 1">
          <a:extLst>
            <a:ext uri="{FF2B5EF4-FFF2-40B4-BE49-F238E27FC236}">
              <a16:creationId xmlns:a16="http://schemas.microsoft.com/office/drawing/2014/main" id="{91D7EC87-8067-81AC-2BBA-0412639023C2}"/>
            </a:ext>
          </a:extLst>
        </xdr:cNvPr>
        <xdr:cNvSpPr/>
      </xdr:nvSpPr>
      <xdr:spPr>
        <a:xfrm>
          <a:off x="353786" y="340945"/>
          <a:ext cx="1945821" cy="1074197"/>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A01B74C-4D6A-4E2C-B4EA-5AD4969CDD21}" type="TxLink">
            <a:rPr lang="en-US" sz="2800" b="0" i="0" u="none" strike="noStrike">
              <a:solidFill>
                <a:schemeClr val="bg1"/>
              </a:solidFill>
              <a:latin typeface="Arial Black" panose="020B0A04020102020204" pitchFamily="34" charset="0"/>
              <a:cs typeface="Arial"/>
            </a:rPr>
            <a:pPr algn="ctr"/>
            <a:t>1,000</a:t>
          </a:fld>
          <a:endParaRPr lang="en-IN" sz="2800">
            <a:solidFill>
              <a:schemeClr val="bg1"/>
            </a:solidFill>
            <a:latin typeface="Arial Black" panose="020B0A04020102020204" pitchFamily="34" charset="0"/>
          </a:endParaRPr>
        </a:p>
      </xdr:txBody>
    </xdr:sp>
    <xdr:clientData/>
  </xdr:twoCellAnchor>
  <xdr:twoCellAnchor>
    <xdr:from>
      <xdr:col>2</xdr:col>
      <xdr:colOff>650876</xdr:colOff>
      <xdr:row>1</xdr:row>
      <xdr:rowOff>172357</xdr:rowOff>
    </xdr:from>
    <xdr:to>
      <xdr:col>4</xdr:col>
      <xdr:colOff>106590</xdr:colOff>
      <xdr:row>3</xdr:row>
      <xdr:rowOff>127000</xdr:rowOff>
    </xdr:to>
    <xdr:sp macro="" textlink="">
      <xdr:nvSpPr>
        <xdr:cNvPr id="3" name="TextBox 2">
          <a:extLst>
            <a:ext uri="{FF2B5EF4-FFF2-40B4-BE49-F238E27FC236}">
              <a16:creationId xmlns:a16="http://schemas.microsoft.com/office/drawing/2014/main" id="{FEA7F74F-D2B6-DAAD-036A-B527ABDFA820}"/>
            </a:ext>
          </a:extLst>
        </xdr:cNvPr>
        <xdr:cNvSpPr txBox="1"/>
      </xdr:nvSpPr>
      <xdr:spPr>
        <a:xfrm>
          <a:off x="950233" y="353786"/>
          <a:ext cx="780143"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Arial Black" panose="020B0A04020102020204" pitchFamily="34" charset="0"/>
            </a:rPr>
            <a:t>Calls</a:t>
          </a:r>
        </a:p>
      </xdr:txBody>
    </xdr:sp>
    <xdr:clientData/>
  </xdr:twoCellAnchor>
  <xdr:twoCellAnchor editAs="oneCell">
    <xdr:from>
      <xdr:col>2</xdr:col>
      <xdr:colOff>263471</xdr:colOff>
      <xdr:row>2</xdr:row>
      <xdr:rowOff>3616</xdr:rowOff>
    </xdr:from>
    <xdr:to>
      <xdr:col>2</xdr:col>
      <xdr:colOff>583612</xdr:colOff>
      <xdr:row>3</xdr:row>
      <xdr:rowOff>127906</xdr:rowOff>
    </xdr:to>
    <xdr:pic>
      <xdr:nvPicPr>
        <xdr:cNvPr id="4" name="Graphic 3" descr="Receiver with solid fill">
          <a:extLst>
            <a:ext uri="{FF2B5EF4-FFF2-40B4-BE49-F238E27FC236}">
              <a16:creationId xmlns:a16="http://schemas.microsoft.com/office/drawing/2014/main" id="{C9177341-EB27-4128-A47F-E04E8C44C2A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854979">
          <a:off x="562828" y="366473"/>
          <a:ext cx="320141" cy="305719"/>
        </a:xfrm>
        <a:prstGeom prst="rect">
          <a:avLst/>
        </a:prstGeom>
      </xdr:spPr>
    </xdr:pic>
    <xdr:clientData/>
  </xdr:twoCellAnchor>
  <xdr:oneCellAnchor>
    <xdr:from>
      <xdr:col>2</xdr:col>
      <xdr:colOff>598715</xdr:colOff>
      <xdr:row>6</xdr:row>
      <xdr:rowOff>51002</xdr:rowOff>
    </xdr:from>
    <xdr:ext cx="879928" cy="269369"/>
    <xdr:sp macro="" textlink="Pivots!A11">
      <xdr:nvSpPr>
        <xdr:cNvPr id="5" name="TextBox 4">
          <a:extLst>
            <a:ext uri="{FF2B5EF4-FFF2-40B4-BE49-F238E27FC236}">
              <a16:creationId xmlns:a16="http://schemas.microsoft.com/office/drawing/2014/main" id="{34023760-5E66-03BF-337D-B0F70F3F0AE7}"/>
            </a:ext>
          </a:extLst>
        </xdr:cNvPr>
        <xdr:cNvSpPr txBox="1"/>
      </xdr:nvSpPr>
      <xdr:spPr>
        <a:xfrm>
          <a:off x="898072" y="1139573"/>
          <a:ext cx="879928" cy="26936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99EDDAA6-7D21-4A4C-92F4-BDD64AA18582}" type="TxLink">
            <a:rPr lang="en-US" sz="1200" b="0" i="0" u="none" strike="noStrike">
              <a:solidFill>
                <a:schemeClr val="bg1"/>
              </a:solidFill>
              <a:latin typeface="Arial"/>
              <a:cs typeface="Arial"/>
            </a:rPr>
            <a:pPr algn="ctr"/>
            <a:t>189</a:t>
          </a:fld>
          <a:endParaRPr lang="en-IN" sz="1200">
            <a:solidFill>
              <a:schemeClr val="bg1"/>
            </a:solidFill>
          </a:endParaRPr>
        </a:p>
      </xdr:txBody>
    </xdr:sp>
    <xdr:clientData/>
  </xdr:oneCellAnchor>
  <xdr:twoCellAnchor>
    <xdr:from>
      <xdr:col>15</xdr:col>
      <xdr:colOff>371929</xdr:colOff>
      <xdr:row>0</xdr:row>
      <xdr:rowOff>9072</xdr:rowOff>
    </xdr:from>
    <xdr:to>
      <xdr:col>16</xdr:col>
      <xdr:colOff>489857</xdr:colOff>
      <xdr:row>1</xdr:row>
      <xdr:rowOff>145143</xdr:rowOff>
    </xdr:to>
    <xdr:sp macro="" textlink="">
      <xdr:nvSpPr>
        <xdr:cNvPr id="7" name="TextBox 6">
          <a:extLst>
            <a:ext uri="{FF2B5EF4-FFF2-40B4-BE49-F238E27FC236}">
              <a16:creationId xmlns:a16="http://schemas.microsoft.com/office/drawing/2014/main" id="{7588C804-CB01-4C12-8A6B-0791537CBD4D}"/>
            </a:ext>
          </a:extLst>
        </xdr:cNvPr>
        <xdr:cNvSpPr txBox="1"/>
      </xdr:nvSpPr>
      <xdr:spPr>
        <a:xfrm>
          <a:off x="9280072" y="9072"/>
          <a:ext cx="780142"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400" b="1">
            <a:solidFill>
              <a:schemeClr val="tx2">
                <a:lumMod val="20000"/>
                <a:lumOff val="80000"/>
              </a:schemeClr>
            </a:solidFill>
            <a:latin typeface="Arial Black" panose="020B0A04020102020204" pitchFamily="34" charset="0"/>
          </a:endParaRPr>
        </a:p>
      </xdr:txBody>
    </xdr:sp>
    <xdr:clientData/>
  </xdr:twoCellAnchor>
  <xdr:twoCellAnchor>
    <xdr:from>
      <xdr:col>2</xdr:col>
      <xdr:colOff>54428</xdr:colOff>
      <xdr:row>9</xdr:row>
      <xdr:rowOff>134976</xdr:rowOff>
    </xdr:from>
    <xdr:to>
      <xdr:col>5</xdr:col>
      <xdr:colOff>29482</xdr:colOff>
      <xdr:row>15</xdr:row>
      <xdr:rowOff>68438</xdr:rowOff>
    </xdr:to>
    <xdr:sp macro="" textlink="Pivots!B4">
      <xdr:nvSpPr>
        <xdr:cNvPr id="14" name="Rectangle 13">
          <a:extLst>
            <a:ext uri="{FF2B5EF4-FFF2-40B4-BE49-F238E27FC236}">
              <a16:creationId xmlns:a16="http://schemas.microsoft.com/office/drawing/2014/main" id="{54DCA260-3A7C-4C6A-801D-FF709E05500C}"/>
            </a:ext>
          </a:extLst>
        </xdr:cNvPr>
        <xdr:cNvSpPr/>
      </xdr:nvSpPr>
      <xdr:spPr>
        <a:xfrm>
          <a:off x="353785" y="1767833"/>
          <a:ext cx="1961697" cy="1022034"/>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4779CED-6F1C-4D96-90A6-B711F66C8E09}" type="TxLink">
            <a:rPr lang="en-US" sz="2400" b="0" i="0" u="none" strike="noStrike">
              <a:solidFill>
                <a:schemeClr val="bg1"/>
              </a:solidFill>
              <a:latin typeface="Arial Black" panose="020B0A04020102020204" pitchFamily="34" charset="0"/>
              <a:cs typeface="Arial"/>
            </a:rPr>
            <a:pPr algn="ctr"/>
            <a:t>$96,623</a:t>
          </a:fld>
          <a:endParaRPr lang="en-IN" sz="2400">
            <a:solidFill>
              <a:schemeClr val="bg1"/>
            </a:solidFill>
            <a:latin typeface="Arial Black" panose="020B0A04020102020204" pitchFamily="34" charset="0"/>
          </a:endParaRPr>
        </a:p>
      </xdr:txBody>
    </xdr:sp>
    <xdr:clientData/>
  </xdr:twoCellAnchor>
  <xdr:twoCellAnchor>
    <xdr:from>
      <xdr:col>2</xdr:col>
      <xdr:colOff>346982</xdr:colOff>
      <xdr:row>9</xdr:row>
      <xdr:rowOff>147410</xdr:rowOff>
    </xdr:from>
    <xdr:to>
      <xdr:col>4</xdr:col>
      <xdr:colOff>458107</xdr:colOff>
      <xdr:row>11</xdr:row>
      <xdr:rowOff>151947</xdr:rowOff>
    </xdr:to>
    <xdr:sp macro="" textlink="">
      <xdr:nvSpPr>
        <xdr:cNvPr id="15" name="TextBox 14">
          <a:extLst>
            <a:ext uri="{FF2B5EF4-FFF2-40B4-BE49-F238E27FC236}">
              <a16:creationId xmlns:a16="http://schemas.microsoft.com/office/drawing/2014/main" id="{153E41CD-82DD-4AC4-ADD0-9E3F7359DA8F}"/>
            </a:ext>
          </a:extLst>
        </xdr:cNvPr>
        <xdr:cNvSpPr txBox="1"/>
      </xdr:nvSpPr>
      <xdr:spPr>
        <a:xfrm>
          <a:off x="646339" y="1780267"/>
          <a:ext cx="1435554" cy="36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Arial Black" panose="020B0A04020102020204" pitchFamily="34" charset="0"/>
            </a:rPr>
            <a:t>Amount</a:t>
          </a:r>
        </a:p>
      </xdr:txBody>
    </xdr:sp>
    <xdr:clientData/>
  </xdr:twoCellAnchor>
  <xdr:oneCellAnchor>
    <xdr:from>
      <xdr:col>2</xdr:col>
      <xdr:colOff>580571</xdr:colOff>
      <xdr:row>13</xdr:row>
      <xdr:rowOff>114501</xdr:rowOff>
    </xdr:from>
    <xdr:ext cx="943429" cy="269369"/>
    <xdr:sp macro="" textlink="Pivots!B11">
      <xdr:nvSpPr>
        <xdr:cNvPr id="17" name="TextBox 16">
          <a:extLst>
            <a:ext uri="{FF2B5EF4-FFF2-40B4-BE49-F238E27FC236}">
              <a16:creationId xmlns:a16="http://schemas.microsoft.com/office/drawing/2014/main" id="{B330B3A7-1BB4-422D-B9C2-996216D83BFF}"/>
            </a:ext>
          </a:extLst>
        </xdr:cNvPr>
        <xdr:cNvSpPr txBox="1"/>
      </xdr:nvSpPr>
      <xdr:spPr>
        <a:xfrm>
          <a:off x="879928" y="2473072"/>
          <a:ext cx="943429" cy="26936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70168F97-C0E8-4249-BC3D-D53AEF69E6C1}" type="TxLink">
            <a:rPr lang="en-US" sz="1200" b="0" i="0" u="none" strike="noStrike">
              <a:solidFill>
                <a:schemeClr val="bg1"/>
              </a:solidFill>
              <a:latin typeface="Arial"/>
              <a:cs typeface="Arial"/>
            </a:rPr>
            <a:pPr algn="ctr"/>
            <a:t>$18,415</a:t>
          </a:fld>
          <a:endParaRPr lang="en-IN" sz="1200">
            <a:solidFill>
              <a:schemeClr val="bg1"/>
            </a:solidFill>
          </a:endParaRPr>
        </a:p>
      </xdr:txBody>
    </xdr:sp>
    <xdr:clientData/>
  </xdr:oneCellAnchor>
  <xdr:twoCellAnchor>
    <xdr:from>
      <xdr:col>2</xdr:col>
      <xdr:colOff>63499</xdr:colOff>
      <xdr:row>17</xdr:row>
      <xdr:rowOff>44264</xdr:rowOff>
    </xdr:from>
    <xdr:to>
      <xdr:col>5</xdr:col>
      <xdr:colOff>58964</xdr:colOff>
      <xdr:row>22</xdr:row>
      <xdr:rowOff>159155</xdr:rowOff>
    </xdr:to>
    <xdr:sp macro="" textlink="Pivots!C4">
      <xdr:nvSpPr>
        <xdr:cNvPr id="18" name="Rectangle 17">
          <a:extLst>
            <a:ext uri="{FF2B5EF4-FFF2-40B4-BE49-F238E27FC236}">
              <a16:creationId xmlns:a16="http://schemas.microsoft.com/office/drawing/2014/main" id="{7E85125B-C154-408D-8FC8-E040ECD67A0A}"/>
            </a:ext>
          </a:extLst>
        </xdr:cNvPr>
        <xdr:cNvSpPr/>
      </xdr:nvSpPr>
      <xdr:spPr>
        <a:xfrm>
          <a:off x="362856" y="3128550"/>
          <a:ext cx="1982108" cy="1022034"/>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E95A597-C96A-4C69-9C41-C989B3C3C1B5}" type="TxLink">
            <a:rPr lang="en-US" sz="2400" b="0" i="0" u="none" strike="noStrike">
              <a:solidFill>
                <a:schemeClr val="bg1"/>
              </a:solidFill>
              <a:latin typeface="Arial Black" panose="020B0A04020102020204" pitchFamily="34" charset="0"/>
              <a:cs typeface="Arial"/>
            </a:rPr>
            <a:pPr algn="ctr"/>
            <a:t>89,850</a:t>
          </a:fld>
          <a:endParaRPr lang="en-IN" sz="2400">
            <a:solidFill>
              <a:schemeClr val="bg1"/>
            </a:solidFill>
            <a:latin typeface="Arial Black" panose="020B0A04020102020204" pitchFamily="34" charset="0"/>
          </a:endParaRPr>
        </a:p>
      </xdr:txBody>
    </xdr:sp>
    <xdr:clientData/>
  </xdr:twoCellAnchor>
  <xdr:twoCellAnchor>
    <xdr:from>
      <xdr:col>2</xdr:col>
      <xdr:colOff>222249</xdr:colOff>
      <xdr:row>17</xdr:row>
      <xdr:rowOff>61233</xdr:rowOff>
    </xdr:from>
    <xdr:to>
      <xdr:col>4</xdr:col>
      <xdr:colOff>612320</xdr:colOff>
      <xdr:row>18</xdr:row>
      <xdr:rowOff>147411</xdr:rowOff>
    </xdr:to>
    <xdr:sp macro="" textlink="">
      <xdr:nvSpPr>
        <xdr:cNvPr id="19" name="TextBox 18">
          <a:extLst>
            <a:ext uri="{FF2B5EF4-FFF2-40B4-BE49-F238E27FC236}">
              <a16:creationId xmlns:a16="http://schemas.microsoft.com/office/drawing/2014/main" id="{79560880-17F2-4961-B3D2-F89E00A7F304}"/>
            </a:ext>
          </a:extLst>
        </xdr:cNvPr>
        <xdr:cNvSpPr txBox="1"/>
      </xdr:nvSpPr>
      <xdr:spPr>
        <a:xfrm>
          <a:off x="521606" y="3145519"/>
          <a:ext cx="1714500" cy="267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Arial Black" panose="020B0A04020102020204" pitchFamily="34" charset="0"/>
            </a:rPr>
            <a:t>Duration</a:t>
          </a:r>
        </a:p>
      </xdr:txBody>
    </xdr:sp>
    <xdr:clientData/>
  </xdr:twoCellAnchor>
  <xdr:oneCellAnchor>
    <xdr:from>
      <xdr:col>2</xdr:col>
      <xdr:colOff>498929</xdr:colOff>
      <xdr:row>21</xdr:row>
      <xdr:rowOff>32859</xdr:rowOff>
    </xdr:from>
    <xdr:ext cx="1063625" cy="269369"/>
    <xdr:sp macro="" textlink="Pivots!C11">
      <xdr:nvSpPr>
        <xdr:cNvPr id="21" name="TextBox 20">
          <a:extLst>
            <a:ext uri="{FF2B5EF4-FFF2-40B4-BE49-F238E27FC236}">
              <a16:creationId xmlns:a16="http://schemas.microsoft.com/office/drawing/2014/main" id="{71BACC21-6616-4037-A87D-526935877FBB}"/>
            </a:ext>
          </a:extLst>
        </xdr:cNvPr>
        <xdr:cNvSpPr txBox="1"/>
      </xdr:nvSpPr>
      <xdr:spPr>
        <a:xfrm>
          <a:off x="798286" y="3842859"/>
          <a:ext cx="1063625" cy="26936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462883BC-BC71-4D5E-B5B5-0E06051F6171}" type="TxLink">
            <a:rPr lang="en-US" sz="1200" b="0" i="0" u="none" strike="noStrike">
              <a:solidFill>
                <a:schemeClr val="bg1"/>
              </a:solidFill>
              <a:latin typeface="Arial"/>
              <a:cs typeface="Arial"/>
            </a:rPr>
            <a:pPr algn="ctr"/>
            <a:t>16,834</a:t>
          </a:fld>
          <a:endParaRPr lang="en-IN" sz="1200">
            <a:solidFill>
              <a:schemeClr val="bg1"/>
            </a:solidFill>
          </a:endParaRPr>
        </a:p>
      </xdr:txBody>
    </xdr:sp>
    <xdr:clientData/>
  </xdr:oneCellAnchor>
  <xdr:twoCellAnchor>
    <xdr:from>
      <xdr:col>2</xdr:col>
      <xdr:colOff>45357</xdr:colOff>
      <xdr:row>25</xdr:row>
      <xdr:rowOff>131533</xdr:rowOff>
    </xdr:from>
    <xdr:to>
      <xdr:col>5</xdr:col>
      <xdr:colOff>108857</xdr:colOff>
      <xdr:row>31</xdr:row>
      <xdr:rowOff>58963</xdr:rowOff>
    </xdr:to>
    <xdr:sp macro="" textlink="Pivots!D4">
      <xdr:nvSpPr>
        <xdr:cNvPr id="22" name="Rectangle 21">
          <a:extLst>
            <a:ext uri="{FF2B5EF4-FFF2-40B4-BE49-F238E27FC236}">
              <a16:creationId xmlns:a16="http://schemas.microsoft.com/office/drawing/2014/main" id="{3AF14FD2-8269-48FF-B99F-6DCEF333ACA1}"/>
            </a:ext>
          </a:extLst>
        </xdr:cNvPr>
        <xdr:cNvSpPr/>
      </xdr:nvSpPr>
      <xdr:spPr>
        <a:xfrm>
          <a:off x="344714" y="4485819"/>
          <a:ext cx="2050143" cy="1016001"/>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F2D90E6-C6A2-41BD-AC62-046E0B06EB83}" type="TxLink">
            <a:rPr lang="en-US" sz="2800" b="0" i="0" u="none" strike="noStrike">
              <a:solidFill>
                <a:schemeClr val="bg1"/>
              </a:solidFill>
              <a:latin typeface="Arial Black" panose="020B0A04020102020204" pitchFamily="34" charset="0"/>
              <a:cs typeface="Arial"/>
            </a:rPr>
            <a:pPr algn="ctr"/>
            <a:t>3.9</a:t>
          </a:fld>
          <a:endParaRPr lang="en-IN" sz="2800">
            <a:solidFill>
              <a:schemeClr val="bg1"/>
            </a:solidFill>
            <a:latin typeface="Arial Black" panose="020B0A04020102020204" pitchFamily="34" charset="0"/>
          </a:endParaRPr>
        </a:p>
      </xdr:txBody>
    </xdr:sp>
    <xdr:clientData/>
  </xdr:twoCellAnchor>
  <xdr:twoCellAnchor>
    <xdr:from>
      <xdr:col>2</xdr:col>
      <xdr:colOff>11339</xdr:colOff>
      <xdr:row>25</xdr:row>
      <xdr:rowOff>93234</xdr:rowOff>
    </xdr:from>
    <xdr:to>
      <xdr:col>5</xdr:col>
      <xdr:colOff>254000</xdr:colOff>
      <xdr:row>29</xdr:row>
      <xdr:rowOff>50255</xdr:rowOff>
    </xdr:to>
    <xdr:sp macro="" textlink="">
      <xdr:nvSpPr>
        <xdr:cNvPr id="23" name="TextBox 22">
          <a:extLst>
            <a:ext uri="{FF2B5EF4-FFF2-40B4-BE49-F238E27FC236}">
              <a16:creationId xmlns:a16="http://schemas.microsoft.com/office/drawing/2014/main" id="{2D7EBC65-86C4-4349-8AB6-C9ACABF4FC49}"/>
            </a:ext>
          </a:extLst>
        </xdr:cNvPr>
        <xdr:cNvSpPr txBox="1"/>
      </xdr:nvSpPr>
      <xdr:spPr>
        <a:xfrm>
          <a:off x="310696" y="4447520"/>
          <a:ext cx="2229304" cy="682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Arial Black" panose="020B0A04020102020204" pitchFamily="34" charset="0"/>
            </a:rPr>
            <a:t>Avg.</a:t>
          </a:r>
          <a:r>
            <a:rPr lang="en-IN" sz="1600" b="1" baseline="0">
              <a:solidFill>
                <a:schemeClr val="bg1"/>
              </a:solidFill>
              <a:latin typeface="Arial Black" panose="020B0A04020102020204" pitchFamily="34" charset="0"/>
            </a:rPr>
            <a:t> ratings</a:t>
          </a:r>
        </a:p>
        <a:p>
          <a:pPr algn="ctr"/>
          <a:endParaRPr lang="en-IN" sz="1600" b="1">
            <a:solidFill>
              <a:schemeClr val="bg1"/>
            </a:solidFill>
            <a:latin typeface="Arial Black" panose="020B0A04020102020204" pitchFamily="34" charset="0"/>
          </a:endParaRPr>
        </a:p>
      </xdr:txBody>
    </xdr:sp>
    <xdr:clientData/>
  </xdr:twoCellAnchor>
  <xdr:oneCellAnchor>
    <xdr:from>
      <xdr:col>2</xdr:col>
      <xdr:colOff>535215</xdr:colOff>
      <xdr:row>29</xdr:row>
      <xdr:rowOff>116769</xdr:rowOff>
    </xdr:from>
    <xdr:ext cx="1079500" cy="269369"/>
    <xdr:sp macro="" textlink="Pivots!D11">
      <xdr:nvSpPr>
        <xdr:cNvPr id="25" name="TextBox 24">
          <a:extLst>
            <a:ext uri="{FF2B5EF4-FFF2-40B4-BE49-F238E27FC236}">
              <a16:creationId xmlns:a16="http://schemas.microsoft.com/office/drawing/2014/main" id="{E388FA95-9313-4681-A163-517411908731}"/>
            </a:ext>
          </a:extLst>
        </xdr:cNvPr>
        <xdr:cNvSpPr txBox="1"/>
      </xdr:nvSpPr>
      <xdr:spPr>
        <a:xfrm>
          <a:off x="834572" y="5196769"/>
          <a:ext cx="1079500" cy="26936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5E3E93FA-1BA3-42B8-B4B3-47BD9A0CD504}" type="TxLink">
            <a:rPr lang="en-US" sz="1200" b="0" i="0" u="none" strike="noStrike">
              <a:solidFill>
                <a:schemeClr val="bg1"/>
              </a:solidFill>
              <a:latin typeface="Arial"/>
              <a:cs typeface="Arial"/>
            </a:rPr>
            <a:pPr algn="ctr"/>
            <a:t>3.9</a:t>
          </a:fld>
          <a:endParaRPr lang="en-IN" sz="1200">
            <a:solidFill>
              <a:schemeClr val="bg1"/>
            </a:solidFill>
          </a:endParaRPr>
        </a:p>
      </xdr:txBody>
    </xdr:sp>
    <xdr:clientData/>
  </xdr:oneCellAnchor>
  <xdr:twoCellAnchor>
    <xdr:from>
      <xdr:col>2</xdr:col>
      <xdr:colOff>88445</xdr:colOff>
      <xdr:row>34</xdr:row>
      <xdr:rowOff>63498</xdr:rowOff>
    </xdr:from>
    <xdr:to>
      <xdr:col>5</xdr:col>
      <xdr:colOff>131534</xdr:colOff>
      <xdr:row>39</xdr:row>
      <xdr:rowOff>172356</xdr:rowOff>
    </xdr:to>
    <xdr:sp macro="" textlink="Pivots!E4">
      <xdr:nvSpPr>
        <xdr:cNvPr id="26" name="Rectangle 25">
          <a:extLst>
            <a:ext uri="{FF2B5EF4-FFF2-40B4-BE49-F238E27FC236}">
              <a16:creationId xmlns:a16="http://schemas.microsoft.com/office/drawing/2014/main" id="{F3EC3624-39B3-47DB-B7B1-2E8C4FDB30A4}"/>
            </a:ext>
          </a:extLst>
        </xdr:cNvPr>
        <xdr:cNvSpPr/>
      </xdr:nvSpPr>
      <xdr:spPr>
        <a:xfrm>
          <a:off x="387802" y="6050641"/>
          <a:ext cx="2029732" cy="1016001"/>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B937FF7-D28C-4964-8F0F-D3C8A44E5179}" type="TxLink">
            <a:rPr lang="en-US" sz="2800" b="0" i="0" u="none" strike="noStrike">
              <a:solidFill>
                <a:schemeClr val="bg1"/>
              </a:solidFill>
              <a:latin typeface="Arial Black" panose="020B0A04020102020204" pitchFamily="34" charset="0"/>
              <a:cs typeface="Arial"/>
            </a:rPr>
            <a:pPr algn="ctr"/>
            <a:t>307</a:t>
          </a:fld>
          <a:endParaRPr lang="en-IN" sz="2800">
            <a:solidFill>
              <a:schemeClr val="bg1"/>
            </a:solidFill>
            <a:latin typeface="Arial Black" panose="020B0A04020102020204" pitchFamily="34" charset="0"/>
          </a:endParaRPr>
        </a:p>
      </xdr:txBody>
    </xdr:sp>
    <xdr:clientData/>
  </xdr:twoCellAnchor>
  <xdr:twoCellAnchor>
    <xdr:from>
      <xdr:col>2</xdr:col>
      <xdr:colOff>136690</xdr:colOff>
      <xdr:row>34</xdr:row>
      <xdr:rowOff>40615</xdr:rowOff>
    </xdr:from>
    <xdr:to>
      <xdr:col>5</xdr:col>
      <xdr:colOff>295853</xdr:colOff>
      <xdr:row>35</xdr:row>
      <xdr:rowOff>150915</xdr:rowOff>
    </xdr:to>
    <xdr:sp macro="" textlink="">
      <xdr:nvSpPr>
        <xdr:cNvPr id="27" name="TextBox 26">
          <a:extLst>
            <a:ext uri="{FF2B5EF4-FFF2-40B4-BE49-F238E27FC236}">
              <a16:creationId xmlns:a16="http://schemas.microsoft.com/office/drawing/2014/main" id="{6F3C2878-69DF-4D2D-B072-D4387BAC78F7}"/>
            </a:ext>
          </a:extLst>
        </xdr:cNvPr>
        <xdr:cNvSpPr txBox="1"/>
      </xdr:nvSpPr>
      <xdr:spPr>
        <a:xfrm>
          <a:off x="436047" y="6027758"/>
          <a:ext cx="2145806" cy="291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bg1"/>
              </a:solidFill>
              <a:latin typeface="Arial Black" panose="020B0A04020102020204" pitchFamily="34" charset="0"/>
            </a:rPr>
            <a:t>Happy</a:t>
          </a:r>
          <a:r>
            <a:rPr lang="en-IN" sz="1600" b="1" baseline="0">
              <a:solidFill>
                <a:schemeClr val="bg1"/>
              </a:solidFill>
              <a:latin typeface="Arial Black" panose="020B0A04020102020204" pitchFamily="34" charset="0"/>
            </a:rPr>
            <a:t> Callers</a:t>
          </a:r>
        </a:p>
        <a:p>
          <a:pPr algn="ctr"/>
          <a:endParaRPr lang="en-IN" sz="1600" b="1">
            <a:solidFill>
              <a:schemeClr val="bg1"/>
            </a:solidFill>
            <a:latin typeface="Arial Black" panose="020B0A04020102020204" pitchFamily="34" charset="0"/>
          </a:endParaRPr>
        </a:p>
      </xdr:txBody>
    </xdr:sp>
    <xdr:clientData/>
  </xdr:twoCellAnchor>
  <xdr:oneCellAnchor>
    <xdr:from>
      <xdr:col>2</xdr:col>
      <xdr:colOff>580571</xdr:colOff>
      <xdr:row>38</xdr:row>
      <xdr:rowOff>62342</xdr:rowOff>
    </xdr:from>
    <xdr:ext cx="1047750" cy="269369"/>
    <xdr:sp macro="" textlink="Pivots!E11">
      <xdr:nvSpPr>
        <xdr:cNvPr id="29" name="TextBox 28">
          <a:extLst>
            <a:ext uri="{FF2B5EF4-FFF2-40B4-BE49-F238E27FC236}">
              <a16:creationId xmlns:a16="http://schemas.microsoft.com/office/drawing/2014/main" id="{1DD65B5C-3488-4D96-8472-0D9A323AABA8}"/>
            </a:ext>
          </a:extLst>
        </xdr:cNvPr>
        <xdr:cNvSpPr txBox="1"/>
      </xdr:nvSpPr>
      <xdr:spPr>
        <a:xfrm>
          <a:off x="879928" y="6775199"/>
          <a:ext cx="1047750" cy="26936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E8100926-7449-440A-A9A2-3F0C3637E652}" type="TxLink">
            <a:rPr lang="en-US" sz="1200" b="0" i="0" u="none" strike="noStrike">
              <a:solidFill>
                <a:schemeClr val="bg1"/>
              </a:solidFill>
              <a:latin typeface="Arial"/>
              <a:cs typeface="Arial"/>
            </a:rPr>
            <a:pPr algn="ctr"/>
            <a:t>60</a:t>
          </a:fld>
          <a:endParaRPr lang="en-IN" sz="1200">
            <a:solidFill>
              <a:schemeClr val="bg1"/>
            </a:solidFill>
          </a:endParaRPr>
        </a:p>
      </xdr:txBody>
    </xdr:sp>
    <xdr:clientData/>
  </xdr:oneCellAnchor>
  <xdr:twoCellAnchor editAs="oneCell">
    <xdr:from>
      <xdr:col>2</xdr:col>
      <xdr:colOff>131536</xdr:colOff>
      <xdr:row>9</xdr:row>
      <xdr:rowOff>140607</xdr:rowOff>
    </xdr:from>
    <xdr:to>
      <xdr:col>2</xdr:col>
      <xdr:colOff>541186</xdr:colOff>
      <xdr:row>12</xdr:row>
      <xdr:rowOff>1534</xdr:rowOff>
    </xdr:to>
    <xdr:pic>
      <xdr:nvPicPr>
        <xdr:cNvPr id="31" name="Graphic 30" descr="Shopping cart with solid fill">
          <a:extLst>
            <a:ext uri="{FF2B5EF4-FFF2-40B4-BE49-F238E27FC236}">
              <a16:creationId xmlns:a16="http://schemas.microsoft.com/office/drawing/2014/main" id="{538362BB-6DED-460C-9A74-AFEAD1B588A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30893" y="1773464"/>
          <a:ext cx="409650" cy="405213"/>
        </a:xfrm>
        <a:prstGeom prst="rect">
          <a:avLst/>
        </a:prstGeom>
      </xdr:spPr>
    </xdr:pic>
    <xdr:clientData/>
  </xdr:twoCellAnchor>
  <xdr:twoCellAnchor editAs="oneCell">
    <xdr:from>
      <xdr:col>2</xdr:col>
      <xdr:colOff>133803</xdr:colOff>
      <xdr:row>17</xdr:row>
      <xdr:rowOff>83911</xdr:rowOff>
    </xdr:from>
    <xdr:to>
      <xdr:col>2</xdr:col>
      <xdr:colOff>543453</xdr:colOff>
      <xdr:row>19</xdr:row>
      <xdr:rowOff>136029</xdr:rowOff>
    </xdr:to>
    <xdr:pic>
      <xdr:nvPicPr>
        <xdr:cNvPr id="32" name="Graphic 31" descr="Hourglass Finished with solid fill">
          <a:extLst>
            <a:ext uri="{FF2B5EF4-FFF2-40B4-BE49-F238E27FC236}">
              <a16:creationId xmlns:a16="http://schemas.microsoft.com/office/drawing/2014/main" id="{8C7FF6E3-5886-48BE-A904-6BAD3EB1F36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33160" y="3168197"/>
          <a:ext cx="409650" cy="414975"/>
        </a:xfrm>
        <a:prstGeom prst="rect">
          <a:avLst/>
        </a:prstGeom>
      </xdr:spPr>
    </xdr:pic>
    <xdr:clientData/>
  </xdr:twoCellAnchor>
  <xdr:twoCellAnchor editAs="oneCell">
    <xdr:from>
      <xdr:col>2</xdr:col>
      <xdr:colOff>54428</xdr:colOff>
      <xdr:row>25</xdr:row>
      <xdr:rowOff>77108</xdr:rowOff>
    </xdr:from>
    <xdr:to>
      <xdr:col>2</xdr:col>
      <xdr:colOff>451409</xdr:colOff>
      <xdr:row>27</xdr:row>
      <xdr:rowOff>108858</xdr:rowOff>
    </xdr:to>
    <xdr:pic>
      <xdr:nvPicPr>
        <xdr:cNvPr id="33" name="Graphic 32" descr="Rating Star with solid fill">
          <a:extLst>
            <a:ext uri="{FF2B5EF4-FFF2-40B4-BE49-F238E27FC236}">
              <a16:creationId xmlns:a16="http://schemas.microsoft.com/office/drawing/2014/main" id="{B09A1A04-9A31-433F-BD12-14B7A4D5880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53785" y="4431394"/>
          <a:ext cx="396981" cy="394607"/>
        </a:xfrm>
        <a:prstGeom prst="rect">
          <a:avLst/>
        </a:prstGeom>
      </xdr:spPr>
    </xdr:pic>
    <xdr:clientData/>
  </xdr:twoCellAnchor>
  <xdr:twoCellAnchor editAs="oneCell">
    <xdr:from>
      <xdr:col>2</xdr:col>
      <xdr:colOff>74840</xdr:colOff>
      <xdr:row>34</xdr:row>
      <xdr:rowOff>52162</xdr:rowOff>
    </xdr:from>
    <xdr:to>
      <xdr:col>2</xdr:col>
      <xdr:colOff>435429</xdr:colOff>
      <xdr:row>36</xdr:row>
      <xdr:rowOff>53272</xdr:rowOff>
    </xdr:to>
    <xdr:pic>
      <xdr:nvPicPr>
        <xdr:cNvPr id="34" name="Graphic 33" descr="Star-struck face outline with solid fill">
          <a:extLst>
            <a:ext uri="{FF2B5EF4-FFF2-40B4-BE49-F238E27FC236}">
              <a16:creationId xmlns:a16="http://schemas.microsoft.com/office/drawing/2014/main" id="{C2F8FA29-8A9D-4210-AC45-5D359443511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74197" y="6039305"/>
          <a:ext cx="360589" cy="363967"/>
        </a:xfrm>
        <a:prstGeom prst="rect">
          <a:avLst/>
        </a:prstGeom>
      </xdr:spPr>
    </xdr:pic>
    <xdr:clientData/>
  </xdr:twoCellAnchor>
  <xdr:twoCellAnchor>
    <xdr:from>
      <xdr:col>6</xdr:col>
      <xdr:colOff>0</xdr:colOff>
      <xdr:row>3</xdr:row>
      <xdr:rowOff>175077</xdr:rowOff>
    </xdr:from>
    <xdr:to>
      <xdr:col>15</xdr:col>
      <xdr:colOff>254000</xdr:colOff>
      <xdr:row>18</xdr:row>
      <xdr:rowOff>145143</xdr:rowOff>
    </xdr:to>
    <xdr:graphicFrame macro="">
      <xdr:nvGraphicFramePr>
        <xdr:cNvPr id="8" name="Chart 7">
          <a:extLst>
            <a:ext uri="{FF2B5EF4-FFF2-40B4-BE49-F238E27FC236}">
              <a16:creationId xmlns:a16="http://schemas.microsoft.com/office/drawing/2014/main" id="{F8C4B7D0-3454-4736-B86F-FA0DA4E1DB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254000</xdr:colOff>
      <xdr:row>5</xdr:row>
      <xdr:rowOff>136072</xdr:rowOff>
    </xdr:from>
    <xdr:to>
      <xdr:col>19</xdr:col>
      <xdr:colOff>9071</xdr:colOff>
      <xdr:row>16</xdr:row>
      <xdr:rowOff>108858</xdr:rowOff>
    </xdr:to>
    <xdr:graphicFrame macro="">
      <xdr:nvGraphicFramePr>
        <xdr:cNvPr id="9" name="Chart 8">
          <a:extLst>
            <a:ext uri="{FF2B5EF4-FFF2-40B4-BE49-F238E27FC236}">
              <a16:creationId xmlns:a16="http://schemas.microsoft.com/office/drawing/2014/main" id="{F8071E65-03A2-4A1E-963C-C2612EED9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353787</xdr:colOff>
      <xdr:row>19</xdr:row>
      <xdr:rowOff>63502</xdr:rowOff>
    </xdr:from>
    <xdr:to>
      <xdr:col>16</xdr:col>
      <xdr:colOff>136072</xdr:colOff>
      <xdr:row>40</xdr:row>
      <xdr:rowOff>163287</xdr:rowOff>
    </xdr:to>
    <xdr:sp macro="" textlink="">
      <xdr:nvSpPr>
        <xdr:cNvPr id="13" name="Rectangle 12">
          <a:extLst>
            <a:ext uri="{FF2B5EF4-FFF2-40B4-BE49-F238E27FC236}">
              <a16:creationId xmlns:a16="http://schemas.microsoft.com/office/drawing/2014/main" id="{5B3E7539-E563-26F6-0F83-94BD5706E759}"/>
            </a:ext>
          </a:extLst>
        </xdr:cNvPr>
        <xdr:cNvSpPr/>
      </xdr:nvSpPr>
      <xdr:spPr>
        <a:xfrm>
          <a:off x="2639787" y="3510645"/>
          <a:ext cx="6776356" cy="3728356"/>
        </a:xfrm>
        <a:prstGeom prst="rect">
          <a:avLst/>
        </a:prstGeom>
        <a:solidFill>
          <a:schemeClr val="bg1"/>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317500</xdr:colOff>
      <xdr:row>19</xdr:row>
      <xdr:rowOff>99787</xdr:rowOff>
    </xdr:from>
    <xdr:to>
      <xdr:col>16</xdr:col>
      <xdr:colOff>45357</xdr:colOff>
      <xdr:row>40</xdr:row>
      <xdr:rowOff>154216</xdr:rowOff>
    </xdr:to>
    <xdr:graphicFrame macro="">
      <xdr:nvGraphicFramePr>
        <xdr:cNvPr id="10" name="Chart 9">
          <a:extLst>
            <a:ext uri="{FF2B5EF4-FFF2-40B4-BE49-F238E27FC236}">
              <a16:creationId xmlns:a16="http://schemas.microsoft.com/office/drawing/2014/main" id="{BE20682B-C9D2-41E1-976B-5DD1A3D31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27214</xdr:colOff>
      <xdr:row>19</xdr:row>
      <xdr:rowOff>108857</xdr:rowOff>
    </xdr:from>
    <xdr:to>
      <xdr:col>10</xdr:col>
      <xdr:colOff>635000</xdr:colOff>
      <xdr:row>40</xdr:row>
      <xdr:rowOff>172357</xdr:rowOff>
    </xdr:to>
    <xdr:graphicFrame macro="">
      <xdr:nvGraphicFramePr>
        <xdr:cNvPr id="11" name="Chart 10">
          <a:extLst>
            <a:ext uri="{FF2B5EF4-FFF2-40B4-BE49-F238E27FC236}">
              <a16:creationId xmlns:a16="http://schemas.microsoft.com/office/drawing/2014/main" id="{A7366F00-9874-4A7E-8809-667683A24F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27215</xdr:colOff>
      <xdr:row>4</xdr:row>
      <xdr:rowOff>45358</xdr:rowOff>
    </xdr:from>
    <xdr:to>
      <xdr:col>23</xdr:col>
      <xdr:colOff>181428</xdr:colOff>
      <xdr:row>19</xdr:row>
      <xdr:rowOff>67129</xdr:rowOff>
    </xdr:to>
    <xdr:graphicFrame macro="">
      <xdr:nvGraphicFramePr>
        <xdr:cNvPr id="12" name="Chart 11">
          <a:extLst>
            <a:ext uri="{FF2B5EF4-FFF2-40B4-BE49-F238E27FC236}">
              <a16:creationId xmlns:a16="http://schemas.microsoft.com/office/drawing/2014/main" id="{97A30FF1-4CD8-4257-9962-A40DF33239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23</xdr:col>
      <xdr:colOff>263071</xdr:colOff>
      <xdr:row>4</xdr:row>
      <xdr:rowOff>54428</xdr:rowOff>
    </xdr:from>
    <xdr:to>
      <xdr:col>27</xdr:col>
      <xdr:colOff>27214</xdr:colOff>
      <xdr:row>19</xdr:row>
      <xdr:rowOff>76199</xdr:rowOff>
    </xdr:to>
    <xdr:graphicFrame macro="">
      <xdr:nvGraphicFramePr>
        <xdr:cNvPr id="20" name="Chart 19">
          <a:extLst>
            <a:ext uri="{FF2B5EF4-FFF2-40B4-BE49-F238E27FC236}">
              <a16:creationId xmlns:a16="http://schemas.microsoft.com/office/drawing/2014/main" id="{AF704CB0-E59E-4584-A4E3-1E3A0FA055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159880</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303198</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16565</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184036</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4016</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167672</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C" refreshedDate="45686.712937384262" backgroundQuery="1" createdVersion="8" refreshedVersion="8" minRefreshableVersion="3" recordCount="0" supportSubquery="1" supportAdvancedDrill="1" xr:uid="{629A4059-FFC1-44B5-A931-4C122A45FCC4}">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s]" caption="Call Counts" numFmtId="0" hierarchy="19"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Total Duration]" caption="Total Duration" measure="1" displayFolder="" measureGroup="calls" count="0"/>
    <cacheHierarchy uniqueName="[Measures].[Call Counts]" caption="Call Counts" measure="1" displayFolder="" measureGroup="calls" count="0" oneField="1">
      <fieldsUsage count="1">
        <fieldUsage x="2"/>
      </fieldsUsage>
    </cacheHierarchy>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C" refreshedDate="45686.712940277779" backgroundQuery="1" createdVersion="8" refreshedVersion="8" minRefreshableVersion="3" recordCount="0" supportSubquery="1" supportAdvancedDrill="1" xr:uid="{59E5DB81-71C5-4771-9BBC-2C5C06491463}">
  <cacheSource type="external" connectionId="1"/>
  <cacheFields count="3">
    <cacheField name="[calls].[Representative].[Representative]" caption="Representative" numFmtId="0" hierarchy="3" level="1">
      <sharedItems count="5">
        <s v="R01"/>
        <s v="R02"/>
        <s v="R03"/>
        <s v="R04"/>
        <s v="R05"/>
      </sharedItems>
    </cacheField>
    <cacheField name="[Measures].[Call Counts]" caption="Call Counts" numFmtId="0" hierarchy="19" level="32767"/>
    <cacheField name="[Measures].[Total Amount]" caption="Total Am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Call Counts]" caption="Call Counts" measure="1" displayFolder="" measureGroup="calls" count="0" oneField="1">
      <fieldsUsage count="1">
        <fieldUsage x="1"/>
      </fieldsUsage>
    </cacheHierarchy>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C" refreshedDate="45686.712942245373" backgroundQuery="1" createdVersion="8" refreshedVersion="8" minRefreshableVersion="3" recordCount="0" supportSubquery="1" supportAdvancedDrill="1" xr:uid="{7FB0D0F7-C38B-4EDB-BF7E-D7F2B3A6277E}">
  <cacheSource type="external" connectionId="1"/>
  <cacheFields count="5">
    <cacheField name="[Measures].[Total Amount]" caption="Total Amount" numFmtId="0" hierarchy="17" level="32767"/>
    <cacheField name="[Measures].[Total Duration]" caption="Total Duration" numFmtId="0" hierarchy="18" level="32767"/>
    <cacheField name="[Measures].[Call Counts]" caption="Call Counts" numFmtId="0" hierarchy="19" level="32767"/>
    <cacheField name="[Measures].[Average Ratings]" caption="Average Ratings"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1"/>
      </fieldsUsage>
    </cacheHierarchy>
    <cacheHierarchy uniqueName="[Measures].[Call Counts]" caption="Call Counts" measure="1" displayFolder="" measureGroup="calls" count="0" oneField="1">
      <fieldsUsage count="1">
        <fieldUsage x="2"/>
      </fieldsUsage>
    </cacheHierarchy>
    <cacheHierarchy uniqueName="[Measures].[Average Ratings]" caption="Average Ratings"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C" refreshedDate="45686.712960069446" backgroundQuery="1" createdVersion="8" refreshedVersion="8" minRefreshableVersion="3" recordCount="0" supportSubquery="1" supportAdvancedDrill="1" xr:uid="{2035C720-B2EF-43B5-8590-453A483C858D}">
  <cacheSource type="external" connectionId="1"/>
  <cacheFields count="4">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calls].[Representative].[Representative]" caption="Representative" numFmtId="0" hierarchy="3" level="1">
      <sharedItems count="5">
        <s v="R01"/>
        <s v="R02"/>
        <s v="R03"/>
        <s v="R04"/>
        <s v="R05"/>
      </sharedItems>
    </cacheField>
    <cacheField name="[Measures].[Total Amount]" caption="Total Am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0"/>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Call Counts]" caption="Call Counts" measure="1" displayFolder="" measureGroup="calls" count="0"/>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C" refreshedDate="45707.740756250001" backgroundQuery="1" createdVersion="8" refreshedVersion="8" minRefreshableVersion="3" recordCount="0" supportSubquery="1" supportAdvancedDrill="1" xr:uid="{4CE46F95-EA82-44F7-8F47-7E5EE5F70506}">
  <cacheSource type="external" connectionId="1"/>
  <cacheFields count="6">
    <cacheField name="[Measures].[Total Amount]" caption="Total Amount" numFmtId="0" hierarchy="17" level="32767"/>
    <cacheField name="[Measures].[Total Duration]" caption="Total Duration" numFmtId="0" hierarchy="18" level="32767"/>
    <cacheField name="[Measures].[Call Counts]" caption="Call Counts" numFmtId="0" hierarchy="19" level="32767"/>
    <cacheField name="[Measures].[Average Ratings]" caption="Average Ratings"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1"/>
      </fieldsUsage>
    </cacheHierarchy>
    <cacheHierarchy uniqueName="[Measures].[Call Counts]" caption="Call Counts" measure="1" displayFolder="" measureGroup="calls" count="0" oneField="1">
      <fieldsUsage count="1">
        <fieldUsage x="2"/>
      </fieldsUsage>
    </cacheHierarchy>
    <cacheHierarchy uniqueName="[Measures].[Average Ratings]" caption="Average Ratings"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C" refreshedDate="45707.740757638887" backgroundQuery="1" createdVersion="8" refreshedVersion="8" minRefreshableVersion="3" recordCount="0" supportSubquery="1" supportAdvancedDrill="1" xr:uid="{CFACE229-AFC4-41F5-8F69-54E2E11A63E2}">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02-01T00:00:00" count="16">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s]" caption="Call Counts" numFmtId="0" hierarchy="19"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Total Duration]" caption="Total Duration" measure="1" displayFolder="" measureGroup="calls" count="0"/>
    <cacheHierarchy uniqueName="[Measures].[Call Counts]" caption="Call Counts" measure="1" displayFolder="" measureGroup="calls" count="0" oneField="1">
      <fieldsUsage count="1">
        <fieldUsage x="3"/>
      </fieldsUsage>
    </cacheHierarchy>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C" refreshedDate="45707.740758796295" backgroundQuery="1" createdVersion="8" refreshedVersion="8" minRefreshableVersion="3" recordCount="0" supportSubquery="1" supportAdvancedDrill="1" xr:uid="{18486454-74D3-4837-9E29-CBE272637C92}">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s]" caption="Call Counts" numFmtId="0" hierarchy="19"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Total Duration]" caption="Total Duration" measure="1" displayFolder="" measureGroup="calls" count="0"/>
    <cacheHierarchy uniqueName="[Measures].[Call Counts]" caption="Call Counts" measure="1" displayFolder="" measureGroup="calls" count="0" oneField="1">
      <fieldsUsage count="1">
        <fieldUsage x="1"/>
      </fieldsUsage>
    </cacheHierarchy>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C" refreshedDate="45707.74075960648" backgroundQuery="1" createdVersion="8" refreshedVersion="8" minRefreshableVersion="3" recordCount="0" supportSubquery="1" supportAdvancedDrill="1" xr:uid="{4BB83D52-A506-4DCE-A79E-EED8C8757112}">
  <cacheSource type="external" connectionId="1"/>
  <cacheFields count="1">
    <cacheField name="[calls].[Representative].[Representative]" caption="Representative" numFmtId="0" hierarchy="3" level="1">
      <sharedItems count="1">
        <s v="R01"/>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Total Duration]" caption="Total Duration" measure="1" displayFolder="" measureGroup="calls" count="0"/>
    <cacheHierarchy uniqueName="[Measures].[Call Counts]" caption="Call Counts" measure="1" displayFolder="" measureGroup="calls" count="0"/>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C" refreshedDate="45707.740762615744" backgroundQuery="1" createdVersion="8" refreshedVersion="8" minRefreshableVersion="3" recordCount="0" supportSubquery="1" supportAdvancedDrill="1" xr:uid="{2F25DA68-D43E-4654-A774-039F687710E4}">
  <cacheSource type="external" connectionId="1"/>
  <cacheFields count="3">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Measures].[Call Counts]" caption="Call Counts" numFmtId="0" hierarchy="19"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Total Duration]" caption="Total Duration" measure="1" displayFolder="" measureGroup="calls" count="0"/>
    <cacheHierarchy uniqueName="[Measures].[Call Counts]" caption="Call Counts" measure="1" displayFolder="" measureGroup="calls" count="0" oneField="1">
      <fieldsUsage count="1">
        <fieldUsage x="1"/>
      </fieldsUsage>
    </cacheHierarchy>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C" refreshedDate="45686.71294409722" backgroundQuery="1" createdVersion="3" refreshedVersion="8" minRefreshableVersion="3" recordCount="0" supportSubquery="1" supportAdvancedDrill="1" xr:uid="{9D0A6444-9219-439C-992B-C779BF1AFF6A}">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Amount]" caption="Total Amount" measure="1" displayFolder="" measureGroup="calls" count="0"/>
    <cacheHierarchy uniqueName="[Measures].[Total Duration]" caption="Total Duration" measure="1" displayFolder="" measureGroup="calls" count="0"/>
    <cacheHierarchy uniqueName="[Measures].[Call Counts]" caption="Call Counts" measure="1" displayFolder="" measureGroup="calls" count="0"/>
    <cacheHierarchy uniqueName="[Measures].[Average Ratings]" caption="Average Ratings"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10102197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A4C210-1A07-4060-A4C6-29C6AE0496FE}" name="rep pivot" cacheId="1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2" subtotal="count" baseField="0" baseItem="0"/>
    <dataField fld="0" subtotal="count" baseField="0" baseItem="0"/>
    <dataField fld="1"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A97083-445B-4438-82A1-D87615DF062C}" name="Rep table" cacheId="2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A59:A60"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6">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014AFA-CDD8-4783-919D-4A6C9386900C}" name="PivotTable2" cacheId="1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2">
  <location ref="E19:F27"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2">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886179-7B7F-4E2C-95EE-E178F3E60343}" name="PivotTable8"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84:G103" firstHeaderRow="1" firstDataRow="2" firstDataCol="1"/>
  <pivotFields count="4">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1"/>
    <field x="0"/>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DEDB91-B572-409E-9F41-841F9F9B66AF}" name="PivotTable1" cacheId="1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A19:C32"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6">
        <item x="0"/>
        <item x="1"/>
        <item x="2"/>
        <item x="3"/>
        <item x="4"/>
        <item x="5"/>
        <item x="6"/>
        <item x="7"/>
        <item x="8"/>
        <item x="9"/>
        <item x="10"/>
        <item x="11"/>
        <item x="12"/>
        <item x="13"/>
        <item x="14"/>
        <item x="15"/>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s2" fld="4" subtotal="count" baseField="0" baseItem="0">
      <extLst>
        <ext xmlns:x14="http://schemas.microsoft.com/office/spreadsheetml/2009/9/main" uri="{E15A36E0-9728-4e99-A89B-3F7291B0FE68}">
          <x14:dataField sourceField="3" uniqueName="[__Xl2].[Measures].[Call Counts]"/>
        </ext>
      </extLst>
    </dataField>
  </dataFields>
  <chartFormats count="6">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1"/>
          </reference>
        </references>
      </pivotArea>
    </chartFormat>
    <chartFormat chart="11"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17F95E0-80E9-4ADD-B7F3-FCF2F9B655D3}" name="PivotTable4"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A65:D70"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B3606E-AD93-475E-9381-73CB218E187D}" name="Rep ratings" cacheId="2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A73:B79" firstHeaderRow="1" firstDataRow="1" firstDataCol="1"/>
  <pivotFields count="3">
    <pivotField axis="axisRow" allDrilled="1" subtotalTop="0" showAll="0" sortType="ascending"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fld="1" subtotal="count" baseField="0" baseItem="0"/>
  </dataFields>
  <chartFormats count="3">
    <chartFormat chart="8"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14D7E54-8904-46F8-AF27-D6133DC5D77E}" name="PivotTable3"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7:C4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DF949E8-4ACE-49DD-BED2-C5F9DFEA6D90}" name="summary pivot"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2" subtotal="count" baseField="0" baseItem="0"/>
    <dataField fld="0" subtotal="count" baseField="0" baseItem="0"/>
    <dataField fld="1"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11</v>
    <v>1</v>
  </rv>
  <rv s="1">
    <v>5</v>
    <v>0</v>
  </rv>
  <rv s="1">
    <v>5</v>
    <v>1</v>
  </rv>
  <rv s="1">
    <v>5</v>
    <v>2</v>
  </rv>
  <rv s="1">
    <v>5</v>
    <v>3</v>
  </rv>
  <rv s="1">
    <v>5</v>
    <v>4</v>
  </rv>
</rvData>
</file>

<file path=xl/richData/rdrichvaluestructure.xml><?xml version="1.0" encoding="utf-8"?>
<rvStructures xmlns="http://schemas.microsoft.com/office/spreadsheetml/2017/richdata" count="2">
  <s t="_error">
    <k n="errorType" t="i"/>
    <k n="propagated" t="b"/>
  </s>
  <s t="_localImage">
    <k n="CalcOrigin" t="i"/>
    <k n="_rvRel:LocalImageIdentifier"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59CE035D-AADC-4BBE-AB2E-896FBC3D27D0}" sourceName="[calls].[Representative]">
  <pivotTables>
    <pivotTable tabId="6" name="rep pivot"/>
    <pivotTable tabId="6" name="PivotTable1"/>
    <pivotTable tabId="6" name="PivotTable2"/>
    <pivotTable tabId="6" name="Rep table"/>
    <pivotTable tabId="6" name="Rep ratings"/>
  </pivotTables>
  <data>
    <olap pivotCacheId="210102197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ABCFD082-8C0D-470B-8C99-E196E713D395}" cache="Slicer_Representative" caption="Representative" level="1" style="SlicerStyleDark5 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rial"/>
        <a:ea typeface=""/>
        <a:cs typeface=""/>
      </a:majorFont>
      <a:minorFont>
        <a:latin typeface="Arial"/>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2BCEB-E143-4F00-ACA5-CD0EAE98175F}">
  <dimension ref="A3:I103"/>
  <sheetViews>
    <sheetView topLeftCell="A74" zoomScaleNormal="100" workbookViewId="0">
      <selection activeCell="B4" sqref="B4"/>
    </sheetView>
  </sheetViews>
  <sheetFormatPr defaultRowHeight="14" x14ac:dyDescent="0.3"/>
  <cols>
    <col min="1" max="1" width="12.9140625" bestFit="1" customWidth="1"/>
    <col min="2" max="2" width="10.58203125" bestFit="1" customWidth="1"/>
    <col min="3" max="3" width="11.58203125" bestFit="1" customWidth="1"/>
    <col min="4" max="4" width="14.9140625" bestFit="1" customWidth="1"/>
    <col min="5" max="5" width="12.9140625" bestFit="1" customWidth="1"/>
    <col min="6" max="6" width="10.58203125" bestFit="1" customWidth="1"/>
    <col min="7" max="7" width="10.83203125" bestFit="1" customWidth="1"/>
  </cols>
  <sheetData>
    <row r="3" spans="1:5" x14ac:dyDescent="0.3">
      <c r="A3" t="s">
        <v>1044</v>
      </c>
      <c r="B3" t="s">
        <v>1042</v>
      </c>
      <c r="C3" t="s">
        <v>1043</v>
      </c>
      <c r="D3" t="s">
        <v>1045</v>
      </c>
      <c r="E3" t="s">
        <v>1046</v>
      </c>
    </row>
    <row r="4" spans="1:5" x14ac:dyDescent="0.3">
      <c r="A4" s="23">
        <v>1000</v>
      </c>
      <c r="B4" s="22">
        <v>96623</v>
      </c>
      <c r="C4" s="23">
        <v>89850</v>
      </c>
      <c r="D4" s="24">
        <v>3.8854000000000033</v>
      </c>
      <c r="E4" s="21">
        <v>307</v>
      </c>
    </row>
    <row r="10" spans="1:5" x14ac:dyDescent="0.3">
      <c r="A10" t="s">
        <v>1044</v>
      </c>
      <c r="B10" t="s">
        <v>1042</v>
      </c>
      <c r="C10" t="s">
        <v>1043</v>
      </c>
      <c r="D10" t="s">
        <v>1045</v>
      </c>
      <c r="E10" t="s">
        <v>1046</v>
      </c>
    </row>
    <row r="11" spans="1:5" x14ac:dyDescent="0.3">
      <c r="A11" s="23">
        <v>189</v>
      </c>
      <c r="B11" s="22">
        <v>18415</v>
      </c>
      <c r="C11" s="23">
        <v>16834</v>
      </c>
      <c r="D11" s="24">
        <v>3.9227513227513247</v>
      </c>
      <c r="E11" s="21">
        <v>60</v>
      </c>
    </row>
    <row r="19" spans="1:6" x14ac:dyDescent="0.3">
      <c r="A19" s="25" t="s">
        <v>1047</v>
      </c>
      <c r="B19" t="s">
        <v>1044</v>
      </c>
      <c r="C19" t="s">
        <v>1061</v>
      </c>
      <c r="E19" s="25" t="s">
        <v>1047</v>
      </c>
      <c r="F19" t="s">
        <v>1044</v>
      </c>
    </row>
    <row r="20" spans="1:6" x14ac:dyDescent="0.3">
      <c r="A20" s="26" t="s">
        <v>1049</v>
      </c>
      <c r="B20" s="23">
        <v>16</v>
      </c>
      <c r="C20" s="23">
        <v>16</v>
      </c>
      <c r="E20" s="26" t="s">
        <v>1063</v>
      </c>
      <c r="F20" s="23">
        <v>30</v>
      </c>
    </row>
    <row r="21" spans="1:6" x14ac:dyDescent="0.3">
      <c r="A21" s="26" t="s">
        <v>1050</v>
      </c>
      <c r="B21" s="23">
        <v>14</v>
      </c>
      <c r="C21" s="23">
        <v>14</v>
      </c>
      <c r="E21" s="26" t="s">
        <v>1067</v>
      </c>
      <c r="F21" s="23">
        <v>13</v>
      </c>
    </row>
    <row r="22" spans="1:6" x14ac:dyDescent="0.3">
      <c r="A22" s="26" t="s">
        <v>1051</v>
      </c>
      <c r="B22" s="23">
        <v>26</v>
      </c>
      <c r="C22" s="23">
        <v>26</v>
      </c>
      <c r="E22" s="26" t="s">
        <v>1068</v>
      </c>
      <c r="F22" s="23">
        <v>23</v>
      </c>
    </row>
    <row r="23" spans="1:6" x14ac:dyDescent="0.3">
      <c r="A23" s="26" t="s">
        <v>1052</v>
      </c>
      <c r="B23" s="23">
        <v>29</v>
      </c>
      <c r="C23" s="23">
        <v>29</v>
      </c>
      <c r="E23" s="26" t="s">
        <v>1066</v>
      </c>
      <c r="F23" s="23">
        <v>23</v>
      </c>
    </row>
    <row r="24" spans="1:6" x14ac:dyDescent="0.3">
      <c r="A24" s="26" t="s">
        <v>1053</v>
      </c>
      <c r="B24" s="23">
        <v>17</v>
      </c>
      <c r="C24" s="23">
        <v>17</v>
      </c>
      <c r="E24" s="26" t="s">
        <v>1062</v>
      </c>
      <c r="F24" s="23">
        <v>24</v>
      </c>
    </row>
    <row r="25" spans="1:6" x14ac:dyDescent="0.3">
      <c r="A25" s="26" t="s">
        <v>1054</v>
      </c>
      <c r="B25" s="23">
        <v>15</v>
      </c>
      <c r="C25" s="23">
        <v>15</v>
      </c>
      <c r="E25" s="26" t="s">
        <v>1064</v>
      </c>
      <c r="F25" s="23">
        <v>40</v>
      </c>
    </row>
    <row r="26" spans="1:6" x14ac:dyDescent="0.3">
      <c r="A26" s="26" t="s">
        <v>1055</v>
      </c>
      <c r="B26" s="23">
        <v>15</v>
      </c>
      <c r="C26" s="23">
        <v>15</v>
      </c>
      <c r="E26" s="26" t="s">
        <v>1065</v>
      </c>
      <c r="F26" s="23">
        <v>36</v>
      </c>
    </row>
    <row r="27" spans="1:6" x14ac:dyDescent="0.3">
      <c r="A27" s="26" t="s">
        <v>1056</v>
      </c>
      <c r="B27" s="23">
        <v>7</v>
      </c>
      <c r="C27" s="23">
        <v>7</v>
      </c>
      <c r="E27" s="26" t="s">
        <v>1048</v>
      </c>
      <c r="F27" s="23">
        <v>189</v>
      </c>
    </row>
    <row r="28" spans="1:6" x14ac:dyDescent="0.3">
      <c r="A28" s="26" t="s">
        <v>1057</v>
      </c>
      <c r="B28" s="23">
        <v>11</v>
      </c>
      <c r="C28" s="23">
        <v>11</v>
      </c>
    </row>
    <row r="29" spans="1:6" x14ac:dyDescent="0.3">
      <c r="A29" s="26" t="s">
        <v>1058</v>
      </c>
      <c r="B29" s="23">
        <v>24</v>
      </c>
      <c r="C29" s="23">
        <v>24</v>
      </c>
    </row>
    <row r="30" spans="1:6" x14ac:dyDescent="0.3">
      <c r="A30" s="26" t="s">
        <v>1059</v>
      </c>
      <c r="B30" s="23">
        <v>9</v>
      </c>
      <c r="C30" s="23">
        <v>9</v>
      </c>
    </row>
    <row r="31" spans="1:6" x14ac:dyDescent="0.3">
      <c r="A31" s="26" t="s">
        <v>1060</v>
      </c>
      <c r="B31" s="23">
        <v>6</v>
      </c>
      <c r="C31" s="23">
        <v>6</v>
      </c>
    </row>
    <row r="32" spans="1:6" x14ac:dyDescent="0.3">
      <c r="A32" s="26" t="s">
        <v>1048</v>
      </c>
      <c r="B32" s="23">
        <v>189</v>
      </c>
      <c r="C32" s="23">
        <v>189</v>
      </c>
    </row>
    <row r="35" spans="1:9" x14ac:dyDescent="0.3">
      <c r="E35" t="s">
        <v>1069</v>
      </c>
      <c r="G35" t="s">
        <v>1075</v>
      </c>
      <c r="H35" t="str">
        <f>A60</f>
        <v>R01</v>
      </c>
    </row>
    <row r="37" spans="1:9" x14ac:dyDescent="0.3">
      <c r="A37" s="25" t="s">
        <v>1047</v>
      </c>
      <c r="B37" t="s">
        <v>1044</v>
      </c>
      <c r="C37" t="s">
        <v>1042</v>
      </c>
      <c r="E37" t="s">
        <v>1070</v>
      </c>
      <c r="F37" t="s">
        <v>1071</v>
      </c>
      <c r="G37" t="s">
        <v>1072</v>
      </c>
      <c r="H37" t="s">
        <v>1073</v>
      </c>
      <c r="I37" t="s">
        <v>1074</v>
      </c>
    </row>
    <row r="38" spans="1:9" x14ac:dyDescent="0.3">
      <c r="A38" s="26" t="s">
        <v>11</v>
      </c>
      <c r="B38" s="23">
        <v>189</v>
      </c>
      <c r="C38" s="22">
        <v>18415</v>
      </c>
      <c r="E38" t="str" cm="1">
        <f t="array" ref="E38:G42">A38:C42</f>
        <v>R01</v>
      </c>
      <c r="F38">
        <v>189</v>
      </c>
      <c r="G38" s="27">
        <v>18415</v>
      </c>
      <c r="H38">
        <f>IF(E38=$H$35,F38,NA())</f>
        <v>189</v>
      </c>
      <c r="I38">
        <f>IF(E38=$H$35,G38,NA())</f>
        <v>18415</v>
      </c>
    </row>
    <row r="39" spans="1:9" x14ac:dyDescent="0.3">
      <c r="A39" s="26" t="s">
        <v>9</v>
      </c>
      <c r="B39" s="23">
        <v>218</v>
      </c>
      <c r="C39" s="22">
        <v>20581</v>
      </c>
      <c r="E39" t="str">
        <v>R02</v>
      </c>
      <c r="F39">
        <v>218</v>
      </c>
      <c r="G39" s="27">
        <v>20581</v>
      </c>
      <c r="H39" t="e">
        <f t="shared" ref="H39:H42" si="0">IF(E39=$H$35,F39,NA())</f>
        <v>#N/A</v>
      </c>
      <c r="I39" t="e">
        <f t="shared" ref="I39:I42" si="1">IF(E39=$H$35,G39,NA())</f>
        <v>#N/A</v>
      </c>
    </row>
    <row r="40" spans="1:9" x14ac:dyDescent="0.3">
      <c r="A40" s="26" t="s">
        <v>6</v>
      </c>
      <c r="B40" s="23">
        <v>207</v>
      </c>
      <c r="C40" s="22">
        <v>20872</v>
      </c>
      <c r="E40" t="str">
        <v>R03</v>
      </c>
      <c r="F40">
        <v>207</v>
      </c>
      <c r="G40" s="27">
        <v>20872</v>
      </c>
      <c r="H40" t="e">
        <f t="shared" si="0"/>
        <v>#N/A</v>
      </c>
      <c r="I40" t="e">
        <f t="shared" si="1"/>
        <v>#N/A</v>
      </c>
    </row>
    <row r="41" spans="1:9" x14ac:dyDescent="0.3">
      <c r="A41" s="26" t="s">
        <v>13</v>
      </c>
      <c r="B41" s="23">
        <v>186</v>
      </c>
      <c r="C41" s="22">
        <v>16651</v>
      </c>
      <c r="E41" t="str">
        <v>R04</v>
      </c>
      <c r="F41">
        <v>186</v>
      </c>
      <c r="G41" s="27">
        <v>16651</v>
      </c>
      <c r="H41" t="e">
        <f t="shared" si="0"/>
        <v>#N/A</v>
      </c>
      <c r="I41" t="e">
        <f t="shared" si="1"/>
        <v>#N/A</v>
      </c>
    </row>
    <row r="42" spans="1:9" x14ac:dyDescent="0.3">
      <c r="A42" s="26" t="s">
        <v>10</v>
      </c>
      <c r="B42" s="23">
        <v>200</v>
      </c>
      <c r="C42" s="22">
        <v>20104</v>
      </c>
      <c r="E42" t="str">
        <v>R05</v>
      </c>
      <c r="F42">
        <v>200</v>
      </c>
      <c r="G42" s="27">
        <v>20104</v>
      </c>
      <c r="H42" t="e">
        <f t="shared" si="0"/>
        <v>#N/A</v>
      </c>
      <c r="I42" t="e">
        <f t="shared" si="1"/>
        <v>#N/A</v>
      </c>
    </row>
    <row r="43" spans="1:9" x14ac:dyDescent="0.3">
      <c r="A43" s="26" t="s">
        <v>1048</v>
      </c>
      <c r="B43" s="23">
        <v>1000</v>
      </c>
      <c r="C43" s="22">
        <v>96623</v>
      </c>
    </row>
    <row r="59" spans="1:7" x14ac:dyDescent="0.3">
      <c r="A59" s="25" t="s">
        <v>1047</v>
      </c>
      <c r="F59" t="s">
        <v>1077</v>
      </c>
    </row>
    <row r="60" spans="1:7" x14ac:dyDescent="0.3">
      <c r="A60" s="28" t="s">
        <v>11</v>
      </c>
    </row>
    <row r="61" spans="1:7" x14ac:dyDescent="0.3">
      <c r="F61" t="s">
        <v>1078</v>
      </c>
      <c r="G61" s="46">
        <f>A11/A4</f>
        <v>0.189</v>
      </c>
    </row>
    <row r="62" spans="1:7" x14ac:dyDescent="0.3">
      <c r="F62" t="s">
        <v>1071</v>
      </c>
      <c r="G62">
        <f>_xlfn.XLOOKUP(A60,E38:E42,F38:F42)</f>
        <v>189</v>
      </c>
    </row>
    <row r="63" spans="1:7" x14ac:dyDescent="0.3">
      <c r="F63" t="s">
        <v>1079</v>
      </c>
      <c r="G63">
        <f>_xlfn.XLOOKUP(A60,E38:E42,G38:G42)</f>
        <v>18415</v>
      </c>
    </row>
    <row r="65" spans="1:7" x14ac:dyDescent="0.3">
      <c r="A65" s="25" t="s">
        <v>1044</v>
      </c>
      <c r="B65" s="25" t="s">
        <v>1076</v>
      </c>
      <c r="F65" t="s">
        <v>1080</v>
      </c>
      <c r="G65">
        <f>_xlfn.RANK.AVG(G62,F38:F42)</f>
        <v>4</v>
      </c>
    </row>
    <row r="66" spans="1:7" x14ac:dyDescent="0.3">
      <c r="A66" s="25" t="s">
        <v>1047</v>
      </c>
      <c r="B66" t="s">
        <v>999</v>
      </c>
      <c r="C66" t="s">
        <v>998</v>
      </c>
      <c r="D66" t="s">
        <v>1048</v>
      </c>
      <c r="F66" t="s">
        <v>1081</v>
      </c>
      <c r="G66">
        <f>_xlfn.RANK.AVG(G63,G38:G42)</f>
        <v>4</v>
      </c>
    </row>
    <row r="67" spans="1:7" x14ac:dyDescent="0.3">
      <c r="A67" s="26" t="s">
        <v>1002</v>
      </c>
      <c r="B67" s="23">
        <v>144</v>
      </c>
      <c r="C67" s="23">
        <v>132</v>
      </c>
      <c r="D67" s="23">
        <v>276</v>
      </c>
    </row>
    <row r="68" spans="1:7" x14ac:dyDescent="0.3">
      <c r="A68" s="26" t="s">
        <v>1001</v>
      </c>
      <c r="B68" s="23">
        <v>326</v>
      </c>
      <c r="C68" s="23">
        <v>63</v>
      </c>
      <c r="D68" s="23">
        <v>389</v>
      </c>
      <c r="F68" t="s">
        <v>1082</v>
      </c>
    </row>
    <row r="69" spans="1:7" x14ac:dyDescent="0.3">
      <c r="A69" s="26" t="s">
        <v>1000</v>
      </c>
      <c r="B69" s="23">
        <v>129</v>
      </c>
      <c r="C69" s="23">
        <v>206</v>
      </c>
      <c r="D69" s="23">
        <v>335</v>
      </c>
      <c r="G69" t="str">
        <f>"% of calls="&amp;TEXT(G61,"0%")</f>
        <v>% of calls=19%</v>
      </c>
    </row>
    <row r="70" spans="1:7" x14ac:dyDescent="0.3">
      <c r="A70" s="26" t="s">
        <v>1048</v>
      </c>
      <c r="B70" s="23">
        <v>599</v>
      </c>
      <c r="C70" s="23">
        <v>401</v>
      </c>
      <c r="D70" s="23">
        <v>1000</v>
      </c>
      <c r="G70" t="str">
        <f>IF(COUNTA(A60:A64)&gt;1," ","Call rank="&amp;G65)</f>
        <v>Call rank=4</v>
      </c>
    </row>
    <row r="71" spans="1:7" x14ac:dyDescent="0.3">
      <c r="G71" t="str">
        <f>IF(COUNTA(A60:A64)&gt;1," ", "Amount rank =" &amp;G66)</f>
        <v>Amount rank =4</v>
      </c>
    </row>
    <row r="73" spans="1:7" x14ac:dyDescent="0.3">
      <c r="A73" s="25" t="s">
        <v>1047</v>
      </c>
      <c r="B73" t="s">
        <v>1044</v>
      </c>
      <c r="F73" t="s">
        <v>1083</v>
      </c>
      <c r="G73" t="e" vm="1">
        <f>IF(COUNTA(A60:A64)&gt;1," ",_xlfn.XLOOKUP(A60,Assets!E3:E7,Assets!F3:F7))</f>
        <v>#VALUE!</v>
      </c>
    </row>
    <row r="74" spans="1:7" x14ac:dyDescent="0.3">
      <c r="A74" s="26">
        <v>1</v>
      </c>
      <c r="B74" s="23">
        <v>1</v>
      </c>
    </row>
    <row r="75" spans="1:7" x14ac:dyDescent="0.3">
      <c r="A75" s="26">
        <v>2</v>
      </c>
      <c r="B75" s="23">
        <v>9</v>
      </c>
    </row>
    <row r="76" spans="1:7" x14ac:dyDescent="0.3">
      <c r="A76" s="26">
        <v>3</v>
      </c>
      <c r="B76" s="23">
        <v>31</v>
      </c>
    </row>
    <row r="77" spans="1:7" x14ac:dyDescent="0.3">
      <c r="A77" s="26">
        <v>4</v>
      </c>
      <c r="B77" s="23">
        <v>88</v>
      </c>
    </row>
    <row r="78" spans="1:7" x14ac:dyDescent="0.3">
      <c r="A78" s="26">
        <v>5</v>
      </c>
      <c r="B78" s="23">
        <v>60</v>
      </c>
    </row>
    <row r="79" spans="1:7" x14ac:dyDescent="0.3">
      <c r="A79" s="26" t="s">
        <v>1048</v>
      </c>
      <c r="B79" s="23">
        <v>189</v>
      </c>
    </row>
    <row r="84" spans="1:7" x14ac:dyDescent="0.3">
      <c r="A84" s="25" t="s">
        <v>1042</v>
      </c>
      <c r="B84" s="25" t="s">
        <v>1076</v>
      </c>
    </row>
    <row r="85" spans="1:7" x14ac:dyDescent="0.3">
      <c r="A85" s="25" t="s">
        <v>1047</v>
      </c>
      <c r="B85" t="s">
        <v>11</v>
      </c>
      <c r="C85" t="s">
        <v>9</v>
      </c>
      <c r="D85" t="s">
        <v>6</v>
      </c>
      <c r="E85" t="s">
        <v>13</v>
      </c>
      <c r="F85" t="s">
        <v>10</v>
      </c>
      <c r="G85" t="s">
        <v>1048</v>
      </c>
    </row>
    <row r="86" spans="1:7" x14ac:dyDescent="0.3">
      <c r="A86" s="26" t="s">
        <v>1002</v>
      </c>
      <c r="B86" s="30"/>
      <c r="C86" s="30"/>
      <c r="D86" s="30"/>
      <c r="E86" s="30"/>
      <c r="F86" s="30"/>
      <c r="G86" s="30"/>
    </row>
    <row r="87" spans="1:7" x14ac:dyDescent="0.3">
      <c r="A87" s="29" t="s">
        <v>20</v>
      </c>
      <c r="B87" s="22">
        <v>891</v>
      </c>
      <c r="C87" s="22">
        <v>1332</v>
      </c>
      <c r="D87" s="22">
        <v>1282</v>
      </c>
      <c r="E87" s="22">
        <v>739</v>
      </c>
      <c r="F87" s="22">
        <v>560</v>
      </c>
      <c r="G87" s="22">
        <v>4804</v>
      </c>
    </row>
    <row r="88" spans="1:7" x14ac:dyDescent="0.3">
      <c r="A88" s="29" t="s">
        <v>12</v>
      </c>
      <c r="B88" s="22">
        <v>1991</v>
      </c>
      <c r="C88" s="22">
        <v>1886</v>
      </c>
      <c r="D88" s="22">
        <v>1206</v>
      </c>
      <c r="E88" s="22">
        <v>884</v>
      </c>
      <c r="F88" s="22">
        <v>1722</v>
      </c>
      <c r="G88" s="22">
        <v>7689</v>
      </c>
    </row>
    <row r="89" spans="1:7" x14ac:dyDescent="0.3">
      <c r="A89" s="29" t="s">
        <v>8</v>
      </c>
      <c r="B89" s="22">
        <v>1163</v>
      </c>
      <c r="C89" s="22">
        <v>1180</v>
      </c>
      <c r="D89" s="22">
        <v>1616</v>
      </c>
      <c r="E89" s="22">
        <v>1043</v>
      </c>
      <c r="F89" s="22">
        <v>1747</v>
      </c>
      <c r="G89" s="22">
        <v>6749</v>
      </c>
    </row>
    <row r="90" spans="1:7" x14ac:dyDescent="0.3">
      <c r="A90" s="29" t="s">
        <v>16</v>
      </c>
      <c r="B90" s="22">
        <v>1438</v>
      </c>
      <c r="C90" s="22">
        <v>1616</v>
      </c>
      <c r="D90" s="22">
        <v>866</v>
      </c>
      <c r="E90" s="22">
        <v>829</v>
      </c>
      <c r="F90" s="22">
        <v>2070</v>
      </c>
      <c r="G90" s="22">
        <v>6819</v>
      </c>
    </row>
    <row r="91" spans="1:7" x14ac:dyDescent="0.3">
      <c r="A91" s="26" t="s">
        <v>1001</v>
      </c>
      <c r="B91" s="30"/>
      <c r="C91" s="30"/>
      <c r="D91" s="30"/>
      <c r="E91" s="30"/>
      <c r="F91" s="30"/>
      <c r="G91" s="30"/>
    </row>
    <row r="92" spans="1:7" x14ac:dyDescent="0.3">
      <c r="A92" s="29" t="s">
        <v>24</v>
      </c>
      <c r="B92" s="22">
        <v>1233</v>
      </c>
      <c r="C92" s="22">
        <v>223</v>
      </c>
      <c r="D92" s="22">
        <v>1680</v>
      </c>
      <c r="E92" s="22">
        <v>990</v>
      </c>
      <c r="F92" s="22">
        <v>1508</v>
      </c>
      <c r="G92" s="22">
        <v>5634</v>
      </c>
    </row>
    <row r="93" spans="1:7" x14ac:dyDescent="0.3">
      <c r="A93" s="29" t="s">
        <v>15</v>
      </c>
      <c r="B93" s="22">
        <v>1598</v>
      </c>
      <c r="C93" s="22">
        <v>1907</v>
      </c>
      <c r="D93" s="22">
        <v>869</v>
      </c>
      <c r="E93" s="22">
        <v>1426</v>
      </c>
      <c r="F93" s="22">
        <v>1416</v>
      </c>
      <c r="G93" s="22">
        <v>7216</v>
      </c>
    </row>
    <row r="94" spans="1:7" x14ac:dyDescent="0.3">
      <c r="A94" s="29" t="s">
        <v>5</v>
      </c>
      <c r="B94" s="22">
        <v>900</v>
      </c>
      <c r="C94" s="22">
        <v>1016</v>
      </c>
      <c r="D94" s="22">
        <v>960</v>
      </c>
      <c r="E94" s="22">
        <v>940</v>
      </c>
      <c r="F94" s="22">
        <v>1193</v>
      </c>
      <c r="G94" s="22">
        <v>5009</v>
      </c>
    </row>
    <row r="95" spans="1:7" x14ac:dyDescent="0.3">
      <c r="A95" s="29" t="s">
        <v>18</v>
      </c>
      <c r="B95" s="22">
        <v>900</v>
      </c>
      <c r="C95" s="22">
        <v>1470</v>
      </c>
      <c r="D95" s="22">
        <v>1617</v>
      </c>
      <c r="E95" s="22">
        <v>1314</v>
      </c>
      <c r="F95" s="22">
        <v>941</v>
      </c>
      <c r="G95" s="22">
        <v>6242</v>
      </c>
    </row>
    <row r="96" spans="1:7" x14ac:dyDescent="0.3">
      <c r="A96" s="29" t="s">
        <v>14</v>
      </c>
      <c r="B96" s="22">
        <v>1255</v>
      </c>
      <c r="C96" s="22">
        <v>516</v>
      </c>
      <c r="D96" s="22">
        <v>1874</v>
      </c>
      <c r="E96" s="22">
        <v>1863</v>
      </c>
      <c r="F96" s="22">
        <v>1722</v>
      </c>
      <c r="G96" s="22">
        <v>7230</v>
      </c>
    </row>
    <row r="97" spans="1:7" x14ac:dyDescent="0.3">
      <c r="A97" s="29" t="s">
        <v>19</v>
      </c>
      <c r="B97" s="22">
        <v>1138</v>
      </c>
      <c r="C97" s="22">
        <v>1898</v>
      </c>
      <c r="D97" s="22">
        <v>1482</v>
      </c>
      <c r="E97" s="22">
        <v>846</v>
      </c>
      <c r="F97" s="22">
        <v>1154</v>
      </c>
      <c r="G97" s="22">
        <v>6518</v>
      </c>
    </row>
    <row r="98" spans="1:7" x14ac:dyDescent="0.3">
      <c r="A98" s="26" t="s">
        <v>1000</v>
      </c>
      <c r="B98" s="30"/>
      <c r="C98" s="30"/>
      <c r="D98" s="30"/>
      <c r="E98" s="30"/>
      <c r="F98" s="30"/>
      <c r="G98" s="30"/>
    </row>
    <row r="99" spans="1:7" x14ac:dyDescent="0.3">
      <c r="A99" s="29" t="s">
        <v>17</v>
      </c>
      <c r="B99" s="22">
        <v>1655</v>
      </c>
      <c r="C99" s="22">
        <v>805</v>
      </c>
      <c r="D99" s="22">
        <v>2263</v>
      </c>
      <c r="E99" s="22">
        <v>987</v>
      </c>
      <c r="F99" s="22">
        <v>1075</v>
      </c>
      <c r="G99" s="22">
        <v>6785</v>
      </c>
    </row>
    <row r="100" spans="1:7" x14ac:dyDescent="0.3">
      <c r="A100" s="29" t="s">
        <v>23</v>
      </c>
      <c r="B100" s="22">
        <v>1104</v>
      </c>
      <c r="C100" s="22">
        <v>2280</v>
      </c>
      <c r="D100" s="22">
        <v>1445</v>
      </c>
      <c r="E100" s="22">
        <v>1722</v>
      </c>
      <c r="F100" s="22">
        <v>1196</v>
      </c>
      <c r="G100" s="22">
        <v>7747</v>
      </c>
    </row>
    <row r="101" spans="1:7" x14ac:dyDescent="0.3">
      <c r="A101" s="29" t="s">
        <v>7</v>
      </c>
      <c r="B101" s="22">
        <v>372</v>
      </c>
      <c r="C101" s="22">
        <v>1818</v>
      </c>
      <c r="D101" s="22">
        <v>1346</v>
      </c>
      <c r="E101" s="22">
        <v>1156</v>
      </c>
      <c r="F101" s="22">
        <v>1484</v>
      </c>
      <c r="G101" s="22">
        <v>6176</v>
      </c>
    </row>
    <row r="102" spans="1:7" x14ac:dyDescent="0.3">
      <c r="A102" s="29" t="s">
        <v>22</v>
      </c>
      <c r="B102" s="22">
        <v>1415</v>
      </c>
      <c r="C102" s="22">
        <v>1271</v>
      </c>
      <c r="D102" s="22">
        <v>1214</v>
      </c>
      <c r="E102" s="22">
        <v>1135</v>
      </c>
      <c r="F102" s="22">
        <v>1566</v>
      </c>
      <c r="G102" s="22">
        <v>6601</v>
      </c>
    </row>
    <row r="103" spans="1:7" x14ac:dyDescent="0.3">
      <c r="A103" s="29" t="s">
        <v>21</v>
      </c>
      <c r="B103" s="22">
        <v>1362</v>
      </c>
      <c r="C103" s="22">
        <v>1363</v>
      </c>
      <c r="D103" s="22">
        <v>1152</v>
      </c>
      <c r="E103" s="22">
        <v>777</v>
      </c>
      <c r="F103" s="22">
        <v>750</v>
      </c>
      <c r="G103" s="22">
        <v>5404</v>
      </c>
    </row>
  </sheetData>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70" zoomScaleNormal="70" workbookViewId="0">
      <selection activeCell="K5" sqref="K5"/>
    </sheetView>
  </sheetViews>
  <sheetFormatPr defaultRowHeight="14" x14ac:dyDescent="0.3"/>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3F326-E760-4C1F-92C9-ADAAFD298E5B}">
  <dimension ref="A1:AB215"/>
  <sheetViews>
    <sheetView showGridLines="0" tabSelected="1" zoomScale="55" zoomScaleNormal="55" workbookViewId="0">
      <selection activeCell="R44" sqref="R44"/>
    </sheetView>
  </sheetViews>
  <sheetFormatPr defaultRowHeight="14" x14ac:dyDescent="0.3"/>
  <cols>
    <col min="1" max="1" width="1.9140625" customWidth="1"/>
    <col min="2" max="2" width="2" customWidth="1"/>
    <col min="6" max="6" width="4.83203125" customWidth="1"/>
    <col min="18" max="18" width="3.1640625" customWidth="1"/>
    <col min="20" max="20" width="2.9140625" customWidth="1"/>
    <col min="21" max="21" width="16.25" customWidth="1"/>
    <col min="22" max="27" width="11.08203125" customWidth="1"/>
    <col min="28" max="28" width="34.6640625" customWidth="1"/>
  </cols>
  <sheetData>
    <row r="1" spans="1:28" ht="46" customHeight="1" x14ac:dyDescent="0.9">
      <c r="A1" s="20"/>
      <c r="B1" s="20"/>
      <c r="C1" s="20"/>
      <c r="D1" s="47" t="s">
        <v>1084</v>
      </c>
      <c r="E1" s="20"/>
      <c r="F1" s="20"/>
      <c r="G1" s="20"/>
      <c r="H1" s="20"/>
      <c r="I1" s="20"/>
      <c r="J1" s="20"/>
      <c r="K1" s="20"/>
      <c r="L1" s="20"/>
      <c r="M1" s="20"/>
      <c r="N1" s="20"/>
      <c r="O1" s="20"/>
      <c r="P1" s="20"/>
      <c r="Q1" s="20"/>
      <c r="R1" s="20"/>
      <c r="S1" s="20"/>
      <c r="T1" s="20"/>
      <c r="U1" s="20"/>
      <c r="V1" s="20"/>
      <c r="W1" s="20"/>
      <c r="X1" s="20"/>
      <c r="Y1" s="20"/>
      <c r="Z1" s="20"/>
      <c r="AA1" s="20"/>
      <c r="AB1" s="20"/>
    </row>
    <row r="2" spans="1:28"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row>
    <row r="3" spans="1:28"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row>
    <row r="4" spans="1:28"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row>
    <row r="5" spans="1:28"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row>
    <row r="6" spans="1:28"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row>
    <row r="7" spans="1:28"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row>
    <row r="8" spans="1:28"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row>
    <row r="9" spans="1:28"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row>
    <row r="10" spans="1:28"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row>
    <row r="11" spans="1:28"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row>
    <row r="12" spans="1:28"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row>
    <row r="13" spans="1:28"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row>
    <row r="14" spans="1:28"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row>
    <row r="15" spans="1:28"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row>
    <row r="16" spans="1:28"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row>
    <row r="17" spans="1:28"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row>
    <row r="18" spans="1:28" x14ac:dyDescent="0.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row>
    <row r="19" spans="1:28" x14ac:dyDescent="0.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row>
    <row r="20" spans="1:28" x14ac:dyDescent="0.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row>
    <row r="21" spans="1:28" x14ac:dyDescent="0.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row>
    <row r="22" spans="1:28" x14ac:dyDescent="0.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row>
    <row r="23" spans="1:28" x14ac:dyDescent="0.3">
      <c r="A23" s="20"/>
      <c r="B23" s="20"/>
      <c r="C23" s="20"/>
      <c r="D23" s="20"/>
      <c r="E23" s="20"/>
      <c r="F23" s="20"/>
      <c r="G23" s="20"/>
      <c r="H23" s="20"/>
      <c r="I23" s="20"/>
      <c r="J23" s="20"/>
      <c r="K23" s="20"/>
      <c r="L23" s="20"/>
      <c r="M23" s="20"/>
      <c r="N23" s="20"/>
      <c r="O23" s="20"/>
      <c r="P23" s="20"/>
      <c r="Q23" s="20"/>
      <c r="R23" s="20"/>
      <c r="S23" s="20"/>
      <c r="T23" s="20"/>
      <c r="U23" s="31"/>
      <c r="V23" s="32" t="str" cm="1">
        <f t="array" ref="V23:AA23">Pivots!B85:G85</f>
        <v>R01</v>
      </c>
      <c r="W23" s="32" t="str">
        <v>R02</v>
      </c>
      <c r="X23" s="32" t="str">
        <v>R03</v>
      </c>
      <c r="Y23" s="32" t="str">
        <v>R04</v>
      </c>
      <c r="Z23" s="32" t="str">
        <v>R05</v>
      </c>
      <c r="AA23" s="33" t="str">
        <v>Grand Total</v>
      </c>
      <c r="AB23" s="20"/>
    </row>
    <row r="24" spans="1:28" x14ac:dyDescent="0.3">
      <c r="A24" s="20"/>
      <c r="B24" s="20"/>
      <c r="C24" s="20"/>
      <c r="D24" s="20"/>
      <c r="E24" s="20"/>
      <c r="F24" s="20"/>
      <c r="G24" s="20"/>
      <c r="H24" s="20"/>
      <c r="I24" s="20"/>
      <c r="J24" s="20"/>
      <c r="K24" s="20"/>
      <c r="L24" s="20"/>
      <c r="M24" s="20"/>
      <c r="N24" s="20"/>
      <c r="O24" s="20"/>
      <c r="P24" s="20"/>
      <c r="Q24" s="20"/>
      <c r="R24" s="20"/>
      <c r="S24" s="20"/>
      <c r="T24" s="20"/>
      <c r="U24" s="43" t="s">
        <v>1002</v>
      </c>
      <c r="V24" s="44"/>
      <c r="W24" s="44"/>
      <c r="X24" s="44"/>
      <c r="Y24" s="44"/>
      <c r="Z24" s="44"/>
      <c r="AA24" s="45"/>
      <c r="AB24" s="20"/>
    </row>
    <row r="25" spans="1:28" x14ac:dyDescent="0.3">
      <c r="A25" s="20"/>
      <c r="B25" s="20"/>
      <c r="C25" s="20"/>
      <c r="D25" s="20"/>
      <c r="E25" s="20"/>
      <c r="F25" s="20"/>
      <c r="G25" s="20"/>
      <c r="H25" s="20"/>
      <c r="I25" s="20"/>
      <c r="J25" s="20"/>
      <c r="K25" s="20"/>
      <c r="L25" s="20"/>
      <c r="M25" s="20"/>
      <c r="N25" s="20"/>
      <c r="O25" s="20"/>
      <c r="P25" s="20"/>
      <c r="Q25" s="20"/>
      <c r="R25" s="20"/>
      <c r="S25" s="20"/>
      <c r="T25" s="20"/>
      <c r="U25" s="34" t="s">
        <v>20</v>
      </c>
      <c r="V25" s="35">
        <v>891</v>
      </c>
      <c r="W25" s="35">
        <v>1332</v>
      </c>
      <c r="X25" s="35">
        <v>1282</v>
      </c>
      <c r="Y25" s="35">
        <v>739</v>
      </c>
      <c r="Z25" s="35">
        <v>560</v>
      </c>
      <c r="AA25" s="36">
        <v>4804</v>
      </c>
      <c r="AB25" s="20"/>
    </row>
    <row r="26" spans="1:28" x14ac:dyDescent="0.3">
      <c r="A26" s="20"/>
      <c r="B26" s="20"/>
      <c r="C26" s="20"/>
      <c r="D26" s="20"/>
      <c r="E26" s="20"/>
      <c r="F26" s="20"/>
      <c r="G26" s="20"/>
      <c r="H26" s="20"/>
      <c r="I26" s="20"/>
      <c r="J26" s="20"/>
      <c r="K26" s="20"/>
      <c r="L26" s="20"/>
      <c r="M26" s="20"/>
      <c r="N26" s="20"/>
      <c r="O26" s="20"/>
      <c r="P26" s="20"/>
      <c r="Q26" s="20"/>
      <c r="R26" s="20"/>
      <c r="S26" s="20"/>
      <c r="T26" s="20"/>
      <c r="U26" s="34" t="s">
        <v>12</v>
      </c>
      <c r="V26" s="35">
        <v>1991</v>
      </c>
      <c r="W26" s="35">
        <v>1886</v>
      </c>
      <c r="X26" s="35">
        <v>1206</v>
      </c>
      <c r="Y26" s="35">
        <v>884</v>
      </c>
      <c r="Z26" s="35">
        <v>1722</v>
      </c>
      <c r="AA26" s="36">
        <v>7689</v>
      </c>
      <c r="AB26" s="20"/>
    </row>
    <row r="27" spans="1:28" x14ac:dyDescent="0.3">
      <c r="A27" s="20"/>
      <c r="B27" s="20"/>
      <c r="C27" s="20"/>
      <c r="D27" s="20"/>
      <c r="E27" s="20"/>
      <c r="F27" s="20"/>
      <c r="G27" s="20"/>
      <c r="H27" s="20"/>
      <c r="I27" s="20"/>
      <c r="J27" s="20"/>
      <c r="K27" s="20"/>
      <c r="L27" s="20"/>
      <c r="M27" s="20"/>
      <c r="N27" s="20"/>
      <c r="O27" s="20"/>
      <c r="P27" s="20"/>
      <c r="Q27" s="20"/>
      <c r="R27" s="20"/>
      <c r="S27" s="20"/>
      <c r="T27" s="20"/>
      <c r="U27" s="34" t="s">
        <v>8</v>
      </c>
      <c r="V27" s="35">
        <v>1163</v>
      </c>
      <c r="W27" s="35">
        <v>1180</v>
      </c>
      <c r="X27" s="35">
        <v>1616</v>
      </c>
      <c r="Y27" s="35">
        <v>1043</v>
      </c>
      <c r="Z27" s="35">
        <v>1747</v>
      </c>
      <c r="AA27" s="36">
        <v>6749</v>
      </c>
      <c r="AB27" s="20"/>
    </row>
    <row r="28" spans="1:28" x14ac:dyDescent="0.3">
      <c r="A28" s="20"/>
      <c r="B28" s="20"/>
      <c r="C28" s="20"/>
      <c r="D28" s="20"/>
      <c r="E28" s="20"/>
      <c r="F28" s="20"/>
      <c r="G28" s="20"/>
      <c r="H28" s="20"/>
      <c r="I28" s="20"/>
      <c r="J28" s="20"/>
      <c r="K28" s="20"/>
      <c r="L28" s="20"/>
      <c r="M28" s="20"/>
      <c r="N28" s="20"/>
      <c r="O28" s="20"/>
      <c r="P28" s="20"/>
      <c r="Q28" s="20"/>
      <c r="R28" s="20"/>
      <c r="S28" s="20"/>
      <c r="T28" s="20"/>
      <c r="U28" s="34" t="s">
        <v>16</v>
      </c>
      <c r="V28" s="35">
        <v>1438</v>
      </c>
      <c r="W28" s="35">
        <v>1616</v>
      </c>
      <c r="X28" s="35">
        <v>866</v>
      </c>
      <c r="Y28" s="35">
        <v>829</v>
      </c>
      <c r="Z28" s="35">
        <v>2070</v>
      </c>
      <c r="AA28" s="36">
        <v>6819</v>
      </c>
      <c r="AB28" s="20"/>
    </row>
    <row r="29" spans="1:28" x14ac:dyDescent="0.3">
      <c r="A29" s="20"/>
      <c r="B29" s="20"/>
      <c r="C29" s="20"/>
      <c r="D29" s="20"/>
      <c r="E29" s="20"/>
      <c r="F29" s="20"/>
      <c r="G29" s="20"/>
      <c r="H29" s="20"/>
      <c r="I29" s="20"/>
      <c r="J29" s="20"/>
      <c r="K29" s="20"/>
      <c r="L29" s="20"/>
      <c r="M29" s="20"/>
      <c r="N29" s="20"/>
      <c r="O29" s="20"/>
      <c r="P29" s="20"/>
      <c r="Q29" s="20"/>
      <c r="R29" s="20"/>
      <c r="S29" s="20"/>
      <c r="T29" s="20"/>
      <c r="U29" s="37" t="s">
        <v>1001</v>
      </c>
      <c r="V29" s="38"/>
      <c r="W29" s="38"/>
      <c r="X29" s="38"/>
      <c r="Y29" s="38"/>
      <c r="Z29" s="38"/>
      <c r="AA29" s="39"/>
      <c r="AB29" s="20"/>
    </row>
    <row r="30" spans="1:28" x14ac:dyDescent="0.3">
      <c r="A30" s="20"/>
      <c r="B30" s="20"/>
      <c r="C30" s="20"/>
      <c r="D30" s="20"/>
      <c r="E30" s="20"/>
      <c r="F30" s="20"/>
      <c r="G30" s="20"/>
      <c r="H30" s="20"/>
      <c r="I30" s="20"/>
      <c r="J30" s="20"/>
      <c r="K30" s="20"/>
      <c r="L30" s="20"/>
      <c r="M30" s="20"/>
      <c r="N30" s="20"/>
      <c r="O30" s="20"/>
      <c r="P30" s="20"/>
      <c r="Q30" s="20"/>
      <c r="R30" s="20"/>
      <c r="S30" s="20"/>
      <c r="T30" s="20"/>
      <c r="U30" s="34" t="s">
        <v>24</v>
      </c>
      <c r="V30" s="35">
        <v>1233</v>
      </c>
      <c r="W30" s="35">
        <v>223</v>
      </c>
      <c r="X30" s="35">
        <v>1680</v>
      </c>
      <c r="Y30" s="35">
        <v>990</v>
      </c>
      <c r="Z30" s="35">
        <v>1508</v>
      </c>
      <c r="AA30" s="36">
        <v>5634</v>
      </c>
      <c r="AB30" s="20"/>
    </row>
    <row r="31" spans="1:28" x14ac:dyDescent="0.3">
      <c r="A31" s="20"/>
      <c r="B31" s="20"/>
      <c r="C31" s="20"/>
      <c r="D31" s="20"/>
      <c r="E31" s="20"/>
      <c r="F31" s="20"/>
      <c r="G31" s="20"/>
      <c r="H31" s="20"/>
      <c r="I31" s="20"/>
      <c r="J31" s="20"/>
      <c r="K31" s="20"/>
      <c r="L31" s="20"/>
      <c r="M31" s="20"/>
      <c r="N31" s="20"/>
      <c r="O31" s="20"/>
      <c r="P31" s="20"/>
      <c r="Q31" s="20"/>
      <c r="R31" s="20"/>
      <c r="S31" s="20"/>
      <c r="T31" s="20"/>
      <c r="U31" s="34" t="s">
        <v>15</v>
      </c>
      <c r="V31" s="35">
        <v>1598</v>
      </c>
      <c r="W31" s="35">
        <v>1907</v>
      </c>
      <c r="X31" s="35">
        <v>869</v>
      </c>
      <c r="Y31" s="35">
        <v>1426</v>
      </c>
      <c r="Z31" s="35">
        <v>1416</v>
      </c>
      <c r="AA31" s="36">
        <v>7216</v>
      </c>
      <c r="AB31" s="20"/>
    </row>
    <row r="32" spans="1:28" x14ac:dyDescent="0.3">
      <c r="A32" s="20"/>
      <c r="B32" s="20"/>
      <c r="C32" s="20"/>
      <c r="D32" s="20"/>
      <c r="E32" s="20"/>
      <c r="F32" s="20"/>
      <c r="G32" s="20"/>
      <c r="H32" s="20"/>
      <c r="I32" s="20"/>
      <c r="J32" s="20"/>
      <c r="K32" s="20"/>
      <c r="L32" s="20"/>
      <c r="M32" s="20"/>
      <c r="N32" s="20"/>
      <c r="O32" s="20"/>
      <c r="P32" s="20"/>
      <c r="Q32" s="20"/>
      <c r="R32" s="20"/>
      <c r="S32" s="20"/>
      <c r="T32" s="20"/>
      <c r="U32" s="34" t="s">
        <v>5</v>
      </c>
      <c r="V32" s="35">
        <v>900</v>
      </c>
      <c r="W32" s="35">
        <v>1016</v>
      </c>
      <c r="X32" s="35">
        <v>960</v>
      </c>
      <c r="Y32" s="35">
        <v>940</v>
      </c>
      <c r="Z32" s="35">
        <v>1193</v>
      </c>
      <c r="AA32" s="36">
        <v>5009</v>
      </c>
      <c r="AB32" s="20"/>
    </row>
    <row r="33" spans="1:28" x14ac:dyDescent="0.3">
      <c r="A33" s="20"/>
      <c r="B33" s="20"/>
      <c r="C33" s="20"/>
      <c r="D33" s="20"/>
      <c r="E33" s="20"/>
      <c r="F33" s="20"/>
      <c r="G33" s="20"/>
      <c r="H33" s="20"/>
      <c r="I33" s="20"/>
      <c r="J33" s="20"/>
      <c r="K33" s="20"/>
      <c r="L33" s="20"/>
      <c r="M33" s="20"/>
      <c r="N33" s="20"/>
      <c r="O33" s="20"/>
      <c r="P33" s="20"/>
      <c r="Q33" s="48" t="e" vm="1">
        <f>Pivots!G73</f>
        <v>#VALUE!</v>
      </c>
      <c r="R33" s="48"/>
      <c r="S33" s="48"/>
      <c r="T33" s="20"/>
      <c r="U33" s="34" t="s">
        <v>18</v>
      </c>
      <c r="V33" s="35">
        <v>900</v>
      </c>
      <c r="W33" s="35">
        <v>1470</v>
      </c>
      <c r="X33" s="35">
        <v>1617</v>
      </c>
      <c r="Y33" s="35">
        <v>1314</v>
      </c>
      <c r="Z33" s="35">
        <v>941</v>
      </c>
      <c r="AA33" s="36">
        <v>6242</v>
      </c>
      <c r="AB33" s="20"/>
    </row>
    <row r="34" spans="1:28" x14ac:dyDescent="0.3">
      <c r="A34" s="20"/>
      <c r="B34" s="20"/>
      <c r="C34" s="20"/>
      <c r="D34" s="20"/>
      <c r="E34" s="20"/>
      <c r="F34" s="20"/>
      <c r="G34" s="20"/>
      <c r="H34" s="20"/>
      <c r="I34" s="20"/>
      <c r="J34" s="20"/>
      <c r="K34" s="20"/>
      <c r="L34" s="20"/>
      <c r="M34" s="20"/>
      <c r="N34" s="20"/>
      <c r="O34" s="20"/>
      <c r="P34" s="20"/>
      <c r="Q34" s="48"/>
      <c r="R34" s="48"/>
      <c r="S34" s="48"/>
      <c r="T34" s="20"/>
      <c r="U34" s="34" t="s">
        <v>14</v>
      </c>
      <c r="V34" s="35">
        <v>1255</v>
      </c>
      <c r="W34" s="35">
        <v>516</v>
      </c>
      <c r="X34" s="35">
        <v>1874</v>
      </c>
      <c r="Y34" s="35">
        <v>1863</v>
      </c>
      <c r="Z34" s="35">
        <v>1722</v>
      </c>
      <c r="AA34" s="36">
        <v>7230</v>
      </c>
      <c r="AB34" s="20"/>
    </row>
    <row r="35" spans="1:28" x14ac:dyDescent="0.3">
      <c r="A35" s="20"/>
      <c r="B35" s="20"/>
      <c r="C35" s="20"/>
      <c r="D35" s="20"/>
      <c r="E35" s="20"/>
      <c r="F35" s="20"/>
      <c r="G35" s="20"/>
      <c r="H35" s="20"/>
      <c r="I35" s="20"/>
      <c r="J35" s="20"/>
      <c r="K35" s="20"/>
      <c r="L35" s="20"/>
      <c r="M35" s="20"/>
      <c r="N35" s="20"/>
      <c r="O35" s="20"/>
      <c r="P35" s="20"/>
      <c r="Q35" s="48"/>
      <c r="R35" s="48"/>
      <c r="S35" s="48"/>
      <c r="T35" s="20"/>
      <c r="U35" s="34" t="s">
        <v>19</v>
      </c>
      <c r="V35" s="35">
        <v>1138</v>
      </c>
      <c r="W35" s="35">
        <v>1898</v>
      </c>
      <c r="X35" s="35">
        <v>1482</v>
      </c>
      <c r="Y35" s="35">
        <v>846</v>
      </c>
      <c r="Z35" s="35">
        <v>1154</v>
      </c>
      <c r="AA35" s="36">
        <v>6518</v>
      </c>
      <c r="AB35" s="20"/>
    </row>
    <row r="36" spans="1:28" x14ac:dyDescent="0.3">
      <c r="A36" s="20"/>
      <c r="B36" s="20"/>
      <c r="C36" s="20"/>
      <c r="D36" s="20"/>
      <c r="E36" s="20"/>
      <c r="F36" s="20"/>
      <c r="G36" s="20"/>
      <c r="H36" s="20"/>
      <c r="I36" s="20"/>
      <c r="J36" s="20"/>
      <c r="K36" s="20"/>
      <c r="L36" s="20"/>
      <c r="M36" s="20"/>
      <c r="N36" s="20"/>
      <c r="O36" s="20"/>
      <c r="P36" s="20"/>
      <c r="Q36" s="48"/>
      <c r="R36" s="48"/>
      <c r="S36" s="48"/>
      <c r="T36" s="20"/>
      <c r="U36" s="37" t="s">
        <v>1000</v>
      </c>
      <c r="V36" s="38"/>
      <c r="W36" s="38"/>
      <c r="X36" s="38"/>
      <c r="Y36" s="38"/>
      <c r="Z36" s="38"/>
      <c r="AA36" s="39"/>
      <c r="AB36" s="20"/>
    </row>
    <row r="37" spans="1:28" ht="15.5" x14ac:dyDescent="0.35">
      <c r="A37" s="20"/>
      <c r="B37" s="20"/>
      <c r="C37" s="20"/>
      <c r="D37" s="20"/>
      <c r="E37" s="20"/>
      <c r="F37" s="20"/>
      <c r="G37" s="20"/>
      <c r="H37" s="20"/>
      <c r="I37" s="20"/>
      <c r="J37" s="20"/>
      <c r="K37" s="20"/>
      <c r="L37" s="20"/>
      <c r="M37" s="20"/>
      <c r="N37" s="20"/>
      <c r="O37" s="20"/>
      <c r="P37" s="20"/>
      <c r="Q37" s="49" t="str">
        <f>Pivots!G69</f>
        <v>% of calls=19%</v>
      </c>
      <c r="R37" s="49"/>
      <c r="S37" s="49"/>
      <c r="T37" s="20"/>
      <c r="U37" s="34" t="s">
        <v>17</v>
      </c>
      <c r="V37" s="35">
        <v>1655</v>
      </c>
      <c r="W37" s="35">
        <v>805</v>
      </c>
      <c r="X37" s="35"/>
      <c r="Y37" s="35">
        <v>987</v>
      </c>
      <c r="Z37" s="35">
        <v>1075</v>
      </c>
      <c r="AA37" s="36">
        <v>6785</v>
      </c>
      <c r="AB37" s="20"/>
    </row>
    <row r="38" spans="1:28" ht="15.5" x14ac:dyDescent="0.35">
      <c r="A38" s="20"/>
      <c r="B38" s="20"/>
      <c r="C38" s="20"/>
      <c r="D38" s="20"/>
      <c r="E38" s="20"/>
      <c r="F38" s="20"/>
      <c r="G38" s="20"/>
      <c r="H38" s="20"/>
      <c r="I38" s="20"/>
      <c r="J38" s="20"/>
      <c r="K38" s="20"/>
      <c r="L38" s="20"/>
      <c r="M38" s="20"/>
      <c r="N38" s="20"/>
      <c r="O38" s="20"/>
      <c r="P38" s="20"/>
      <c r="Q38" s="49" t="str">
        <f>Pivots!G70</f>
        <v>Call rank=4</v>
      </c>
      <c r="R38" s="49"/>
      <c r="S38" s="49"/>
      <c r="T38" s="20"/>
      <c r="U38" s="34" t="s">
        <v>23</v>
      </c>
      <c r="V38" s="35">
        <v>1104</v>
      </c>
      <c r="W38" s="35">
        <v>2280</v>
      </c>
      <c r="X38" s="35">
        <v>1445</v>
      </c>
      <c r="Y38" s="35">
        <v>1722</v>
      </c>
      <c r="Z38" s="35">
        <v>1196</v>
      </c>
      <c r="AA38" s="36">
        <v>7747</v>
      </c>
      <c r="AB38" s="20"/>
    </row>
    <row r="39" spans="1:28" ht="15.5" x14ac:dyDescent="0.35">
      <c r="A39" s="20"/>
      <c r="B39" s="20"/>
      <c r="C39" s="20"/>
      <c r="D39" s="20"/>
      <c r="E39" s="20"/>
      <c r="F39" s="20"/>
      <c r="G39" s="20"/>
      <c r="H39" s="20"/>
      <c r="I39" s="20"/>
      <c r="J39" s="20"/>
      <c r="K39" s="20"/>
      <c r="L39" s="20"/>
      <c r="M39" s="20"/>
      <c r="N39" s="20"/>
      <c r="O39" s="20"/>
      <c r="P39" s="20"/>
      <c r="Q39" s="49" t="str">
        <f>Pivots!G71</f>
        <v>Amount rank =4</v>
      </c>
      <c r="R39" s="49"/>
      <c r="S39" s="49"/>
      <c r="T39" s="20"/>
      <c r="U39" s="34" t="s">
        <v>7</v>
      </c>
      <c r="V39" s="35">
        <v>372</v>
      </c>
      <c r="W39" s="35">
        <v>1818</v>
      </c>
      <c r="X39" s="35">
        <v>1346</v>
      </c>
      <c r="Y39" s="35">
        <v>1156</v>
      </c>
      <c r="Z39" s="35">
        <v>1484</v>
      </c>
      <c r="AA39" s="36">
        <v>6176</v>
      </c>
      <c r="AB39" s="20"/>
    </row>
    <row r="40" spans="1:28" x14ac:dyDescent="0.3">
      <c r="A40" s="20"/>
      <c r="B40" s="20"/>
      <c r="C40" s="20"/>
      <c r="D40" s="20"/>
      <c r="E40" s="20"/>
      <c r="F40" s="20"/>
      <c r="G40" s="20"/>
      <c r="H40" s="20"/>
      <c r="I40" s="20"/>
      <c r="J40" s="20"/>
      <c r="K40" s="20"/>
      <c r="L40" s="20"/>
      <c r="M40" s="20"/>
      <c r="N40" s="20"/>
      <c r="O40" s="20"/>
      <c r="P40" s="20"/>
      <c r="Q40" s="20"/>
      <c r="R40" s="20"/>
      <c r="S40" s="20"/>
      <c r="T40" s="20"/>
      <c r="U40" s="34" t="s">
        <v>22</v>
      </c>
      <c r="V40" s="35">
        <v>1415</v>
      </c>
      <c r="W40" s="35">
        <v>1271</v>
      </c>
      <c r="X40" s="35">
        <v>1214</v>
      </c>
      <c r="Y40" s="35">
        <v>1135</v>
      </c>
      <c r="Z40" s="35">
        <v>1566</v>
      </c>
      <c r="AA40" s="36">
        <v>6601</v>
      </c>
      <c r="AB40" s="20"/>
    </row>
    <row r="41" spans="1:28" x14ac:dyDescent="0.3">
      <c r="A41" s="20"/>
      <c r="B41" s="20"/>
      <c r="C41" s="20"/>
      <c r="D41" s="20"/>
      <c r="E41" s="20"/>
      <c r="F41" s="20"/>
      <c r="G41" s="20"/>
      <c r="H41" s="20"/>
      <c r="I41" s="20"/>
      <c r="J41" s="20"/>
      <c r="K41" s="20"/>
      <c r="L41" s="20"/>
      <c r="M41" s="20"/>
      <c r="N41" s="20"/>
      <c r="O41" s="20"/>
      <c r="P41" s="20"/>
      <c r="Q41" s="20"/>
      <c r="R41" s="20"/>
      <c r="S41" s="20"/>
      <c r="T41" s="20"/>
      <c r="U41" s="40" t="s">
        <v>21</v>
      </c>
      <c r="V41" s="41">
        <v>1362</v>
      </c>
      <c r="W41" s="41">
        <v>1363</v>
      </c>
      <c r="X41" s="41">
        <v>1152</v>
      </c>
      <c r="Y41" s="41">
        <v>777</v>
      </c>
      <c r="Z41" s="41">
        <v>750</v>
      </c>
      <c r="AA41" s="42">
        <v>5404</v>
      </c>
      <c r="AB41" s="20"/>
    </row>
    <row r="42" spans="1:28"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row>
    <row r="43" spans="1:28"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row>
    <row r="44" spans="1:28"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row>
    <row r="45" spans="1:28"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row>
    <row r="46" spans="1:28"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row>
    <row r="47" spans="1:28"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row>
    <row r="48" spans="1:28"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row>
    <row r="49" spans="1:28"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row>
    <row r="50" spans="1:28"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row>
    <row r="51" spans="1:28"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row>
    <row r="52" spans="1:28"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row>
    <row r="53" spans="1:28"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row>
    <row r="54" spans="1:28"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row>
    <row r="55" spans="1:28"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row>
    <row r="56" spans="1:28"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row>
    <row r="57" spans="1:28"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row>
    <row r="58" spans="1:28"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row>
    <row r="59" spans="1:28" x14ac:dyDescent="0.3">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row>
    <row r="60" spans="1:28" x14ac:dyDescent="0.3">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row>
    <row r="61" spans="1:28" x14ac:dyDescent="0.3">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row>
    <row r="62" spans="1:28" x14ac:dyDescent="0.3">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row>
    <row r="63" spans="1:28" x14ac:dyDescent="0.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row>
    <row r="64" spans="1:28" x14ac:dyDescent="0.3">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row>
    <row r="65" spans="1:28" x14ac:dyDescent="0.3">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row>
    <row r="66" spans="1:28" x14ac:dyDescent="0.3">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row>
    <row r="67" spans="1:28" x14ac:dyDescent="0.3">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row>
    <row r="68" spans="1:28" x14ac:dyDescent="0.3">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row>
    <row r="69" spans="1:28" x14ac:dyDescent="0.3">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row>
    <row r="70" spans="1:28" x14ac:dyDescent="0.3">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row>
    <row r="71" spans="1:28" x14ac:dyDescent="0.3">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row>
    <row r="72" spans="1:28" x14ac:dyDescent="0.3">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row>
    <row r="73" spans="1:28" x14ac:dyDescent="0.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row>
    <row r="74" spans="1:28" x14ac:dyDescent="0.3">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row>
    <row r="75" spans="1:28" x14ac:dyDescent="0.3">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row>
    <row r="76" spans="1:28" x14ac:dyDescent="0.3">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row>
    <row r="77" spans="1:28" x14ac:dyDescent="0.3">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row>
    <row r="78" spans="1:28" x14ac:dyDescent="0.3">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row>
    <row r="79" spans="1:28" x14ac:dyDescent="0.3">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row>
    <row r="80" spans="1:28" x14ac:dyDescent="0.3">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row>
    <row r="81" spans="1:28" x14ac:dyDescent="0.3">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row>
    <row r="82" spans="1:28" x14ac:dyDescent="0.3">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row>
    <row r="83" spans="1:28" x14ac:dyDescent="0.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row>
    <row r="84" spans="1:28" x14ac:dyDescent="0.3">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row>
    <row r="85" spans="1:28" x14ac:dyDescent="0.3">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row>
    <row r="86" spans="1:28" x14ac:dyDescent="0.3">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row>
    <row r="87" spans="1:28" x14ac:dyDescent="0.3">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row>
    <row r="88" spans="1:28" x14ac:dyDescent="0.3">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row>
    <row r="89" spans="1:28" x14ac:dyDescent="0.3">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row>
    <row r="90" spans="1:28" x14ac:dyDescent="0.3">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row>
    <row r="91" spans="1:28" x14ac:dyDescent="0.3">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row>
    <row r="92" spans="1:28" x14ac:dyDescent="0.3">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row>
    <row r="93" spans="1:28" x14ac:dyDescent="0.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row>
    <row r="94" spans="1:28" x14ac:dyDescent="0.3">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row>
    <row r="95" spans="1:28" x14ac:dyDescent="0.3">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row>
    <row r="96" spans="1:28" x14ac:dyDescent="0.3">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row>
    <row r="97" spans="1:28" x14ac:dyDescent="0.3">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row>
    <row r="98" spans="1:28" x14ac:dyDescent="0.3">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row>
    <row r="99" spans="1:28" x14ac:dyDescent="0.3">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row>
    <row r="100" spans="1:28" x14ac:dyDescent="0.3">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row>
    <row r="101" spans="1:28" x14ac:dyDescent="0.3">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row>
    <row r="102" spans="1:28" x14ac:dyDescent="0.3">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row>
    <row r="103" spans="1:28" x14ac:dyDescent="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row>
    <row r="104" spans="1:28" x14ac:dyDescent="0.3">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row>
    <row r="105" spans="1:28" x14ac:dyDescent="0.3">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row>
    <row r="106" spans="1:28" x14ac:dyDescent="0.3">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row>
    <row r="107" spans="1:28" x14ac:dyDescent="0.3">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row>
    <row r="108" spans="1:28" x14ac:dyDescent="0.3">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row>
    <row r="109" spans="1:28" x14ac:dyDescent="0.3">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row>
    <row r="110" spans="1:28" x14ac:dyDescent="0.3">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row>
    <row r="111" spans="1:28" x14ac:dyDescent="0.3">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row>
    <row r="112" spans="1:28" x14ac:dyDescent="0.3">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row>
    <row r="113" spans="1:28" x14ac:dyDescent="0.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row>
    <row r="114" spans="1:28" x14ac:dyDescent="0.3">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row>
    <row r="115" spans="1:28" x14ac:dyDescent="0.3">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row>
    <row r="116" spans="1:28" x14ac:dyDescent="0.3">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row>
    <row r="117" spans="1:28" x14ac:dyDescent="0.3">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row>
    <row r="118" spans="1:28" x14ac:dyDescent="0.3">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row>
    <row r="119" spans="1:28" x14ac:dyDescent="0.3">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row>
    <row r="120" spans="1:28" x14ac:dyDescent="0.3">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row>
    <row r="121" spans="1:28" x14ac:dyDescent="0.3">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row>
    <row r="122" spans="1:28" x14ac:dyDescent="0.3">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row>
    <row r="123" spans="1:28" x14ac:dyDescent="0.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row>
    <row r="124" spans="1:28" x14ac:dyDescent="0.3">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row>
    <row r="125" spans="1:28" x14ac:dyDescent="0.3">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row>
    <row r="126" spans="1:28" x14ac:dyDescent="0.3">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row>
    <row r="127" spans="1:28" x14ac:dyDescent="0.3">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row>
    <row r="128" spans="1:28" x14ac:dyDescent="0.3">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row>
    <row r="129" spans="1:28" x14ac:dyDescent="0.3">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row>
    <row r="130" spans="1:28" x14ac:dyDescent="0.3">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row>
    <row r="131" spans="1:28" x14ac:dyDescent="0.3">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row>
    <row r="132" spans="1:28" x14ac:dyDescent="0.3">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row>
    <row r="133" spans="1:28" x14ac:dyDescent="0.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row>
    <row r="134" spans="1:28" x14ac:dyDescent="0.3">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row>
    <row r="135" spans="1:28" x14ac:dyDescent="0.3">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row>
    <row r="136" spans="1:28" x14ac:dyDescent="0.3">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row>
    <row r="137" spans="1:28" x14ac:dyDescent="0.3">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row>
    <row r="138" spans="1:28" x14ac:dyDescent="0.3">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row>
    <row r="139" spans="1:28" x14ac:dyDescent="0.3">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row>
    <row r="140" spans="1:28" x14ac:dyDescent="0.3">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row>
    <row r="141" spans="1:28" x14ac:dyDescent="0.3">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row>
    <row r="142" spans="1:28" x14ac:dyDescent="0.3">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row>
    <row r="143" spans="1:28" x14ac:dyDescent="0.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row>
    <row r="144" spans="1:28" x14ac:dyDescent="0.3">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row>
    <row r="145" spans="1:28" x14ac:dyDescent="0.3">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row>
    <row r="146" spans="1:28" x14ac:dyDescent="0.3">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row>
    <row r="147" spans="1:28" x14ac:dyDescent="0.3">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row>
    <row r="148" spans="1:28" x14ac:dyDescent="0.3">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row>
    <row r="149" spans="1:28" x14ac:dyDescent="0.3">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row>
    <row r="150" spans="1:28" x14ac:dyDescent="0.3">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row>
    <row r="151" spans="1:28" x14ac:dyDescent="0.3">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row>
    <row r="152" spans="1:28" x14ac:dyDescent="0.3">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row>
    <row r="153" spans="1:28" x14ac:dyDescent="0.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row>
    <row r="154" spans="1:28" x14ac:dyDescent="0.3">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row>
    <row r="155" spans="1:28" x14ac:dyDescent="0.3">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row>
    <row r="156" spans="1:28" x14ac:dyDescent="0.3">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row>
    <row r="157" spans="1:28" x14ac:dyDescent="0.3">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row>
    <row r="158" spans="1:28" x14ac:dyDescent="0.3">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row>
    <row r="159" spans="1:28" x14ac:dyDescent="0.3">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row>
    <row r="160" spans="1:28" x14ac:dyDescent="0.3">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row>
    <row r="161" spans="1:28" x14ac:dyDescent="0.3">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row>
    <row r="162" spans="1:28" x14ac:dyDescent="0.3">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row>
    <row r="163" spans="1:28" x14ac:dyDescent="0.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row>
    <row r="164" spans="1:28" x14ac:dyDescent="0.3">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row>
    <row r="165" spans="1:28" x14ac:dyDescent="0.3">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row>
    <row r="166" spans="1:28" x14ac:dyDescent="0.3">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row>
    <row r="167" spans="1:28" x14ac:dyDescent="0.3">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row>
    <row r="168" spans="1:28" x14ac:dyDescent="0.3">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row>
    <row r="169" spans="1:28" x14ac:dyDescent="0.3">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row>
    <row r="170" spans="1:28" x14ac:dyDescent="0.3">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row>
    <row r="171" spans="1:28" x14ac:dyDescent="0.3">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row>
    <row r="172" spans="1:28" x14ac:dyDescent="0.3">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row>
    <row r="173" spans="1:28" x14ac:dyDescent="0.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row>
    <row r="174" spans="1:28" x14ac:dyDescent="0.3">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row>
    <row r="175" spans="1:28" x14ac:dyDescent="0.3">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row>
    <row r="176" spans="1:28" x14ac:dyDescent="0.3">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row>
    <row r="177" spans="1:28" x14ac:dyDescent="0.3">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row>
    <row r="178" spans="1:28" x14ac:dyDescent="0.3">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row>
    <row r="179" spans="1:28" x14ac:dyDescent="0.3">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row>
    <row r="180" spans="1:28" x14ac:dyDescent="0.3">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row>
    <row r="181" spans="1:28" x14ac:dyDescent="0.3">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row>
    <row r="182" spans="1:28" x14ac:dyDescent="0.3">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row>
    <row r="183" spans="1:28" x14ac:dyDescent="0.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row>
    <row r="184" spans="1:28" x14ac:dyDescent="0.3">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row>
    <row r="185" spans="1:28" x14ac:dyDescent="0.3">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row>
    <row r="186" spans="1:28" x14ac:dyDescent="0.3">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row>
    <row r="187" spans="1:28" x14ac:dyDescent="0.3">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row>
    <row r="188" spans="1:28" x14ac:dyDescent="0.3">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row>
    <row r="189" spans="1:28" x14ac:dyDescent="0.3">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row>
    <row r="190" spans="1:28" x14ac:dyDescent="0.3">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row>
    <row r="191" spans="1:28" x14ac:dyDescent="0.3">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row>
    <row r="192" spans="1:28" x14ac:dyDescent="0.3">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row>
    <row r="193" spans="1:28" x14ac:dyDescent="0.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row>
    <row r="194" spans="1:28" x14ac:dyDescent="0.3">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row>
    <row r="195" spans="1:28" x14ac:dyDescent="0.3">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row>
    <row r="196" spans="1:28" x14ac:dyDescent="0.3">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row>
    <row r="197" spans="1:28" x14ac:dyDescent="0.3">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row>
    <row r="198" spans="1:28" x14ac:dyDescent="0.3">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row>
    <row r="199" spans="1:28" x14ac:dyDescent="0.3">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row>
    <row r="200" spans="1:28" x14ac:dyDescent="0.3">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row>
    <row r="201" spans="1:28" x14ac:dyDescent="0.3">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row>
    <row r="202" spans="1:28" x14ac:dyDescent="0.3">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row>
    <row r="203" spans="1:28" x14ac:dyDescent="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row>
    <row r="204" spans="1:28" x14ac:dyDescent="0.3">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row>
    <row r="205" spans="1:28" x14ac:dyDescent="0.3">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row>
    <row r="206" spans="1:28" x14ac:dyDescent="0.3">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row>
    <row r="207" spans="1:28" x14ac:dyDescent="0.3">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row>
    <row r="208" spans="1:28" x14ac:dyDescent="0.3">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row>
    <row r="209" spans="1:28" x14ac:dyDescent="0.3">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row>
    <row r="210" spans="1:28" x14ac:dyDescent="0.3">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row>
    <row r="211" spans="1:28" x14ac:dyDescent="0.3">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row>
    <row r="212" spans="1:28" x14ac:dyDescent="0.3">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row>
    <row r="213" spans="1:28" x14ac:dyDescent="0.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row>
    <row r="214" spans="1:28" x14ac:dyDescent="0.3">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row>
    <row r="215" spans="1:28" x14ac:dyDescent="0.3">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row>
  </sheetData>
  <mergeCells count="4">
    <mergeCell ref="Q33:S36"/>
    <mergeCell ref="Q37:S37"/>
    <mergeCell ref="Q38:S38"/>
    <mergeCell ref="Q39:S39"/>
  </mergeCells>
  <conditionalFormatting sqref="V25:Z41">
    <cfRule type="dataBar" priority="2">
      <dataBar>
        <cfvo type="num" val="0"/>
        <cfvo type="formula" val="MAX($V$25:$Z$41)*2"/>
        <color theme="1"/>
      </dataBar>
      <extLst>
        <ext xmlns:x14="http://schemas.microsoft.com/office/spreadsheetml/2009/9/main" uri="{B025F937-C7B1-47D3-B67F-A62EFF666E3E}">
          <x14:id>{C578CEA0-30D5-4DBD-B96C-EC8A51073FAE}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C7CBDEA9-43F3-4388-B9C2-9345E0671E06}">
            <xm:f>V$23=Pivots!$A$60</xm:f>
            <x14:dxf>
              <fill>
                <patternFill>
                  <bgColor theme="8" tint="0.59996337778862885"/>
                </patternFill>
              </fill>
              <border>
                <left style="thin">
                  <color theme="1" tint="0.24994659260841701"/>
                </left>
                <right style="thin">
                  <color theme="1" tint="0.24994659260841701"/>
                </right>
                <vertical/>
                <horizontal/>
              </border>
            </x14:dxf>
          </x14:cfRule>
          <xm:sqref>V23:Z41</xm:sqref>
        </x14:conditionalFormatting>
        <x14:conditionalFormatting xmlns:xm="http://schemas.microsoft.com/office/excel/2006/main">
          <x14:cfRule type="dataBar" id="{C578CEA0-30D5-4DBD-B96C-EC8A51073FAE}">
            <x14:dataBar minLength="0" maxLength="100" gradient="0">
              <x14:cfvo type="num">
                <xm:f>0</xm:f>
              </x14:cfvo>
              <x14:cfvo type="formula">
                <xm:f>MAX($V$25:$Z$41)*2</xm:f>
              </x14:cfvo>
              <x14:negativeFillColor rgb="FFFF0000"/>
              <x14:axisColor rgb="FF000000"/>
            </x14:dataBar>
          </x14:cfRule>
          <xm:sqref>V25:Z41</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4" sqref="F4"/>
    </sheetView>
  </sheetViews>
  <sheetFormatPr defaultRowHeight="14" x14ac:dyDescent="0.3"/>
  <cols>
    <col min="5" max="5" width="10.83203125" customWidth="1"/>
    <col min="6" max="6" width="21.6640625" customWidth="1"/>
    <col min="7" max="7" width="8.1640625" customWidth="1"/>
  </cols>
  <sheetData>
    <row r="2" spans="5:6" x14ac:dyDescent="0.3">
      <c r="E2" t="s">
        <v>1040</v>
      </c>
      <c r="F2" t="s">
        <v>1041</v>
      </c>
    </row>
    <row r="3" spans="5:6" ht="25.5" customHeight="1" x14ac:dyDescent="0.3">
      <c r="E3" t="s">
        <v>11</v>
      </c>
      <c r="F3" t="e" vm="2">
        <v>#VALUE!</v>
      </c>
    </row>
    <row r="4" spans="5:6" ht="25.5" customHeight="1" x14ac:dyDescent="0.3">
      <c r="E4" t="s">
        <v>9</v>
      </c>
      <c r="F4" t="e" vm="3">
        <v>#VALUE!</v>
      </c>
    </row>
    <row r="5" spans="5:6" ht="25.5" customHeight="1" x14ac:dyDescent="0.3">
      <c r="E5" t="s">
        <v>6</v>
      </c>
      <c r="F5" t="e" vm="4">
        <v>#VALUE!</v>
      </c>
    </row>
    <row r="6" spans="5:6" ht="25.5" customHeight="1" x14ac:dyDescent="0.3">
      <c r="E6" t="s">
        <v>13</v>
      </c>
      <c r="F6" t="e" vm="5">
        <v>#VALUE!</v>
      </c>
    </row>
    <row r="7" spans="5:6" ht="25.5" customHeight="1" x14ac:dyDescent="0.3">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Rupali Dhande</cp:lastModifiedBy>
  <dcterms:created xsi:type="dcterms:W3CDTF">2021-03-14T20:21:32Z</dcterms:created>
  <dcterms:modified xsi:type="dcterms:W3CDTF">2025-02-19T14:01:03Z</dcterms:modified>
</cp:coreProperties>
</file>